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7275" windowHeight="3300" activeTab="0"/>
  </bookViews>
  <sheets>
    <sheet name="Table 4.3" sheetId="1" r:id="rId1"/>
  </sheets>
  <definedNames>
    <definedName name="_xlnm.Print_Area" localSheetId="0">'Table 4.3'!$A$1:$J$34</definedName>
  </definedNames>
  <calcPr fullCalcOnLoad="1"/>
</workbook>
</file>

<file path=xl/sharedStrings.xml><?xml version="1.0" encoding="utf-8"?>
<sst xmlns="http://schemas.openxmlformats.org/spreadsheetml/2006/main" count="19" uniqueCount="18">
  <si>
    <t>Remands from Courts of Appeals</t>
  </si>
  <si>
    <t xml:space="preserve"> </t>
  </si>
  <si>
    <t>Appeals from Magistrate Judgements or Cases of Unknown Origin</t>
  </si>
  <si>
    <t>Fiscal Year</t>
  </si>
  <si>
    <t xml:space="preserve">Removals from State Courts </t>
  </si>
  <si>
    <r>
      <t xml:space="preserve">  2003 </t>
    </r>
    <r>
      <rPr>
        <vertAlign val="superscript"/>
        <sz val="8"/>
        <rFont val="Arial Narrow"/>
        <family val="2"/>
      </rPr>
      <t>1</t>
    </r>
  </si>
  <si>
    <t>Twelve-month period ending June 30.</t>
  </si>
  <si>
    <t xml:space="preserve">Transfers </t>
  </si>
  <si>
    <r>
      <t xml:space="preserve">Total </t>
    </r>
    <r>
      <rPr>
        <b/>
        <vertAlign val="superscript"/>
        <sz val="10"/>
        <rFont val="Arial Narrow"/>
        <family val="2"/>
      </rPr>
      <t>1</t>
    </r>
  </si>
  <si>
    <t xml:space="preserve">U.S. District Courts―Civil Cases Filed, by Origin </t>
  </si>
  <si>
    <r>
      <t xml:space="preserve">Source:  Table S-4 (1990) and S-7 (1995, 2000, 2006-2010), </t>
    </r>
    <r>
      <rPr>
        <i/>
        <sz val="10"/>
        <rFont val="Arial Narrow"/>
        <family val="2"/>
      </rPr>
      <t>Annual Report of the Director: Judicial Business of the United States Courts.</t>
    </r>
  </si>
  <si>
    <t>Original Filings</t>
  </si>
  <si>
    <t xml:space="preserve">Reopens </t>
  </si>
  <si>
    <r>
      <t xml:space="preserve">  1990 </t>
    </r>
    <r>
      <rPr>
        <vertAlign val="superscript"/>
        <sz val="10"/>
        <rFont val="Arial Narrow"/>
        <family val="2"/>
      </rPr>
      <t>2</t>
    </r>
  </si>
  <si>
    <r>
      <t xml:space="preserve">  2006 </t>
    </r>
    <r>
      <rPr>
        <vertAlign val="superscript"/>
        <sz val="10"/>
        <rFont val="Arial Narrow"/>
        <family val="2"/>
      </rPr>
      <t>3</t>
    </r>
  </si>
  <si>
    <r>
      <t xml:space="preserve">Data include cases of unknown origin; thus, the totals may not match original filings data in Table S-7 of </t>
    </r>
    <r>
      <rPr>
        <i/>
        <sz val="10"/>
        <rFont val="Arial Narrow"/>
        <family val="2"/>
      </rPr>
      <t>Annual Report of the Director: Judicial Business of the United States Courts.</t>
    </r>
  </si>
  <si>
    <t xml:space="preserve"> In 2006, the Eastern District of Pennsylvania accounted for 65 percent of reopened cases with over 16,900 personal injury/product liability cases. Thirty-six percent of total transfers resulted from 7,208 multidistrict litigation asbestos cases nationwide.</t>
  </si>
  <si>
    <t>Table 4.3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</si>
</sst>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i/>
      <sz val="10"/>
      <name val="Arial Narrow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0"/>
      <name val="Arial"/>
      <family val="2"/>
    </font>
    <font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vertAlign val="superscript"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vertAlign val="superscript"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24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4" applyNumberFormat="0" applyFill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0" fontId="36" fillId="27" borderId="6" applyNumberFormat="0" applyAlignment="0" applyProtection="0"/>
    <xf numFmtId="1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8" fillId="0" borderId="0" applyNumberFormat="0" applyFill="0" applyBorder="0" applyAlignment="0" applyProtection="0"/>
  </cellStyleXfs>
  <cellXfs count="73">
    <xf numFmtId="0" fontId="0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Continuous"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Continuous" vertical="top"/>
    </xf>
    <xf numFmtId="0" fontId="3" fillId="0" borderId="0" xfId="0" applyFont="1" applyAlignment="1">
      <alignment vertical="top"/>
    </xf>
    <xf numFmtId="0" fontId="4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Continuous" vertical="top"/>
    </xf>
    <xf numFmtId="0" fontId="4" fillId="0" borderId="10" xfId="0" applyFont="1" applyBorder="1" applyAlignment="1">
      <alignment horizontal="centerContinuous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3" fontId="2" fillId="0" borderId="1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indent="1"/>
    </xf>
    <xf numFmtId="3" fontId="2" fillId="0" borderId="12" xfId="0" applyNumberFormat="1" applyFont="1" applyBorder="1" applyAlignment="1">
      <alignment horizontal="right" indent="1"/>
    </xf>
    <xf numFmtId="3" fontId="2" fillId="0" borderId="0" xfId="0" applyNumberFormat="1" applyFont="1" applyBorder="1" applyAlignment="1">
      <alignment horizontal="right" indent="3"/>
    </xf>
    <xf numFmtId="3" fontId="2" fillId="0" borderId="14" xfId="0" applyNumberFormat="1" applyFont="1" applyBorder="1" applyAlignment="1">
      <alignment horizontal="right" indent="3"/>
    </xf>
    <xf numFmtId="3" fontId="2" fillId="0" borderId="0" xfId="0" applyNumberFormat="1" applyFont="1" applyBorder="1" applyAlignment="1">
      <alignment horizontal="right" indent="3"/>
    </xf>
    <xf numFmtId="3" fontId="2" fillId="0" borderId="0" xfId="0" applyNumberFormat="1" applyFont="1" applyBorder="1" applyAlignment="1">
      <alignment horizontal="right" indent="4"/>
    </xf>
    <xf numFmtId="3" fontId="2" fillId="0" borderId="0" xfId="0" applyNumberFormat="1" applyFont="1" applyBorder="1" applyAlignment="1">
      <alignment horizontal="right" indent="4"/>
    </xf>
    <xf numFmtId="0" fontId="4" fillId="0" borderId="0" xfId="0" applyFont="1" applyBorder="1" applyAlignment="1">
      <alignment vertical="top"/>
    </xf>
    <xf numFmtId="3" fontId="2" fillId="0" borderId="14" xfId="0" applyNumberFormat="1" applyFont="1" applyBorder="1" applyAlignment="1">
      <alignment horizontal="right" indent="1"/>
    </xf>
    <xf numFmtId="3" fontId="2" fillId="0" borderId="14" xfId="0" applyNumberFormat="1" applyFont="1" applyBorder="1" applyAlignment="1">
      <alignment horizontal="right" indent="3"/>
    </xf>
    <xf numFmtId="3" fontId="2" fillId="0" borderId="15" xfId="0" applyNumberFormat="1" applyFont="1" applyBorder="1" applyAlignment="1">
      <alignment horizontal="right" indent="3"/>
    </xf>
    <xf numFmtId="3" fontId="2" fillId="0" borderId="15" xfId="0" applyNumberFormat="1" applyFont="1" applyBorder="1" applyAlignment="1">
      <alignment horizontal="right" indent="4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center"/>
    </xf>
    <xf numFmtId="0" fontId="10" fillId="0" borderId="0" xfId="0" applyFont="1" applyAlignment="1">
      <alignment horizontal="right" vertical="top"/>
    </xf>
    <xf numFmtId="0" fontId="39" fillId="0" borderId="0" xfId="0" applyFont="1" applyAlignment="1">
      <alignment vertical="center"/>
    </xf>
    <xf numFmtId="3" fontId="2" fillId="0" borderId="16" xfId="0" applyNumberFormat="1" applyFont="1" applyBorder="1" applyAlignment="1">
      <alignment horizontal="right" indent="1"/>
    </xf>
    <xf numFmtId="3" fontId="2" fillId="0" borderId="17" xfId="0" applyNumberFormat="1" applyFont="1" applyBorder="1" applyAlignment="1">
      <alignment horizontal="right" indent="3"/>
    </xf>
    <xf numFmtId="0" fontId="3" fillId="0" borderId="10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2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2" fillId="0" borderId="21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5"/>
  <sheetViews>
    <sheetView tabSelected="1" zoomScale="85" zoomScaleNormal="85" zoomScaleSheetLayoutView="75" zoomScalePageLayoutView="0" workbookViewId="0" topLeftCell="A1">
      <pane ySplit="5" topLeftCell="A8" activePane="bottomLeft" state="frozen"/>
      <selection pane="topLeft" activeCell="A1" sqref="A1"/>
      <selection pane="bottomLeft" activeCell="A34" sqref="A1:H34"/>
    </sheetView>
  </sheetViews>
  <sheetFormatPr defaultColWidth="9.7109375" defaultRowHeight="15"/>
  <cols>
    <col min="1" max="1" width="3.7109375" style="0" customWidth="1"/>
    <col min="2" max="2" width="5.00390625" style="0" customWidth="1"/>
    <col min="3" max="3" width="11.00390625" style="0" customWidth="1"/>
    <col min="4" max="5" width="16.28125" style="0" customWidth="1"/>
    <col min="6" max="6" width="19.421875" style="0" customWidth="1"/>
    <col min="7" max="7" width="13.7109375" style="0" customWidth="1"/>
    <col min="8" max="8" width="17.8515625" style="0" customWidth="1"/>
    <col min="9" max="9" width="16.00390625" style="0" hidden="1" customWidth="1"/>
    <col min="10" max="10" width="10.421875" style="0" customWidth="1"/>
  </cols>
  <sheetData>
    <row r="1" spans="1:10" s="5" customFormat="1" ht="17.25" customHeight="1" thickTop="1">
      <c r="A1" s="44" t="s">
        <v>17</v>
      </c>
      <c r="B1" s="44"/>
      <c r="C1" s="44"/>
      <c r="D1" s="44"/>
      <c r="E1" s="44"/>
      <c r="F1" s="44"/>
      <c r="G1" s="44"/>
      <c r="H1" s="44"/>
      <c r="I1" s="10"/>
      <c r="J1" s="4"/>
    </row>
    <row r="2" spans="1:255" s="5" customFormat="1" ht="17.25" customHeight="1">
      <c r="A2" s="45" t="s">
        <v>9</v>
      </c>
      <c r="B2" s="45"/>
      <c r="C2" s="45"/>
      <c r="D2" s="45"/>
      <c r="E2" s="45"/>
      <c r="F2" s="45"/>
      <c r="G2" s="45"/>
      <c r="H2" s="45"/>
      <c r="I2" s="9"/>
      <c r="J2" s="6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</row>
    <row r="3" spans="1:9" s="5" customFormat="1" ht="12.75">
      <c r="A3" s="68" t="s">
        <v>3</v>
      </c>
      <c r="B3" s="69"/>
      <c r="C3" s="46" t="s">
        <v>8</v>
      </c>
      <c r="D3" s="8"/>
      <c r="E3" s="12"/>
      <c r="F3" s="11"/>
      <c r="G3" s="64" t="s">
        <v>12</v>
      </c>
      <c r="H3" s="65" t="s">
        <v>7</v>
      </c>
      <c r="I3" s="54" t="s">
        <v>2</v>
      </c>
    </row>
    <row r="4" spans="1:9" s="5" customFormat="1" ht="12.75">
      <c r="A4" s="70"/>
      <c r="B4" s="71"/>
      <c r="C4" s="47"/>
      <c r="D4" s="46" t="s">
        <v>11</v>
      </c>
      <c r="E4" s="50" t="s">
        <v>4</v>
      </c>
      <c r="F4" s="50" t="s">
        <v>0</v>
      </c>
      <c r="G4" s="50"/>
      <c r="H4" s="66"/>
      <c r="I4" s="55"/>
    </row>
    <row r="5" spans="1:9" s="32" customFormat="1" ht="12.75">
      <c r="A5" s="70"/>
      <c r="B5" s="71"/>
      <c r="C5" s="48"/>
      <c r="D5" s="49"/>
      <c r="E5" s="51"/>
      <c r="F5" s="51"/>
      <c r="G5" s="51"/>
      <c r="H5" s="67"/>
      <c r="I5" s="56"/>
    </row>
    <row r="6" spans="1:255" s="17" customFormat="1" ht="18" customHeight="1" hidden="1">
      <c r="A6" s="19">
        <v>1988</v>
      </c>
      <c r="B6" s="19"/>
      <c r="C6" s="13">
        <v>240821</v>
      </c>
      <c r="D6" s="14">
        <f>202165+I6</f>
        <v>202313</v>
      </c>
      <c r="E6" s="14">
        <v>21423</v>
      </c>
      <c r="F6" s="14">
        <v>1121</v>
      </c>
      <c r="G6" s="14">
        <v>11867</v>
      </c>
      <c r="H6" s="14">
        <f>-(+SUM(D6:G6))+C6</f>
        <v>4097</v>
      </c>
      <c r="I6" s="15">
        <v>148</v>
      </c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</row>
    <row r="7" spans="1:255" s="17" customFormat="1" ht="18" customHeight="1" hidden="1">
      <c r="A7" s="19">
        <v>1989</v>
      </c>
      <c r="B7" s="19"/>
      <c r="C7" s="13">
        <v>225685</v>
      </c>
      <c r="D7" s="14">
        <f>186535+I7</f>
        <v>186651</v>
      </c>
      <c r="E7" s="14">
        <v>25055</v>
      </c>
      <c r="F7" s="14">
        <v>1264</v>
      </c>
      <c r="G7" s="14">
        <v>8970</v>
      </c>
      <c r="H7" s="14">
        <f>-(+SUM(D7:G7))+C7</f>
        <v>3745</v>
      </c>
      <c r="I7" s="15">
        <v>116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</row>
    <row r="8" spans="1:255" s="23" customFormat="1" ht="18" customHeight="1">
      <c r="A8" s="57" t="s">
        <v>13</v>
      </c>
      <c r="B8" s="58"/>
      <c r="C8" s="25">
        <v>217879</v>
      </c>
      <c r="D8" s="27">
        <f>177598+I8</f>
        <v>177684</v>
      </c>
      <c r="E8" s="27">
        <v>25924</v>
      </c>
      <c r="F8" s="30">
        <v>1149</v>
      </c>
      <c r="G8" s="27">
        <v>9108</v>
      </c>
      <c r="H8" s="27">
        <v>4065</v>
      </c>
      <c r="I8" s="21">
        <v>86</v>
      </c>
      <c r="J8" s="38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</row>
    <row r="9" spans="1:255" s="17" customFormat="1" ht="18" customHeight="1" hidden="1">
      <c r="A9" s="37">
        <v>1991</v>
      </c>
      <c r="B9" s="37"/>
      <c r="C9" s="25">
        <v>210890</v>
      </c>
      <c r="D9" s="27">
        <f>173612+I9</f>
        <v>173738</v>
      </c>
      <c r="E9" s="27">
        <v>24873</v>
      </c>
      <c r="F9" s="30">
        <v>1069</v>
      </c>
      <c r="G9" s="27">
        <v>6711</v>
      </c>
      <c r="H9" s="27">
        <f>-(+SUM(D9:G9))+C9</f>
        <v>4499</v>
      </c>
      <c r="I9" s="15">
        <v>126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</row>
    <row r="10" spans="1:255" s="17" customFormat="1" ht="18" customHeight="1" hidden="1">
      <c r="A10" s="37">
        <v>1992</v>
      </c>
      <c r="B10" s="37"/>
      <c r="C10" s="25">
        <v>230509</v>
      </c>
      <c r="D10" s="27">
        <f>187720+I10</f>
        <v>187924</v>
      </c>
      <c r="E10" s="27">
        <v>27022</v>
      </c>
      <c r="F10" s="30">
        <v>961</v>
      </c>
      <c r="G10" s="27">
        <v>9051</v>
      </c>
      <c r="H10" s="27">
        <f>-(+SUM(D10:G10))+C10</f>
        <v>5551</v>
      </c>
      <c r="I10" s="15">
        <v>204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</row>
    <row r="11" spans="1:255" s="17" customFormat="1" ht="18" customHeight="1" hidden="1">
      <c r="A11" s="37">
        <v>1993</v>
      </c>
      <c r="B11" s="37"/>
      <c r="C11" s="25">
        <v>229850</v>
      </c>
      <c r="D11" s="27">
        <f>185174+I11</f>
        <v>185360</v>
      </c>
      <c r="E11" s="27">
        <v>27149</v>
      </c>
      <c r="F11" s="30">
        <v>957</v>
      </c>
      <c r="G11" s="27">
        <v>7691</v>
      </c>
      <c r="H11" s="27">
        <v>5008</v>
      </c>
      <c r="I11" s="15">
        <v>186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</row>
    <row r="12" spans="1:255" s="17" customFormat="1" ht="18" customHeight="1" hidden="1">
      <c r="A12" s="37">
        <v>1994</v>
      </c>
      <c r="B12" s="37"/>
      <c r="C12" s="25">
        <f aca="true" t="shared" si="0" ref="C12:C19">SUM(D12:H12)</f>
        <v>236391</v>
      </c>
      <c r="D12" s="27">
        <f>186775+I12</f>
        <v>186842</v>
      </c>
      <c r="E12" s="27">
        <v>29988</v>
      </c>
      <c r="F12" s="30">
        <v>830</v>
      </c>
      <c r="G12" s="27">
        <v>8059</v>
      </c>
      <c r="H12" s="27">
        <v>10672</v>
      </c>
      <c r="I12" s="15">
        <v>67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</row>
    <row r="13" spans="1:255" s="23" customFormat="1" ht="18" customHeight="1">
      <c r="A13" s="57">
        <v>1995</v>
      </c>
      <c r="B13" s="58"/>
      <c r="C13" s="25">
        <f t="shared" si="0"/>
        <v>248335</v>
      </c>
      <c r="D13" s="27">
        <f>190731+I13</f>
        <v>190843</v>
      </c>
      <c r="E13" s="27">
        <v>39901</v>
      </c>
      <c r="F13" s="30">
        <v>796</v>
      </c>
      <c r="G13" s="27">
        <v>7727</v>
      </c>
      <c r="H13" s="27">
        <v>9068</v>
      </c>
      <c r="I13" s="21">
        <v>112</v>
      </c>
      <c r="J13" s="38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</row>
    <row r="14" spans="1:255" s="17" customFormat="1" ht="18" customHeight="1" hidden="1">
      <c r="A14" s="37">
        <v>1996</v>
      </c>
      <c r="B14" s="37"/>
      <c r="C14" s="25">
        <f t="shared" si="0"/>
        <v>269132</v>
      </c>
      <c r="D14" s="27">
        <f>204409+I14</f>
        <v>204542</v>
      </c>
      <c r="E14" s="27">
        <v>40593</v>
      </c>
      <c r="F14" s="30">
        <v>875</v>
      </c>
      <c r="G14" s="27">
        <v>8262</v>
      </c>
      <c r="H14" s="27">
        <v>14860</v>
      </c>
      <c r="I14" s="15">
        <v>133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</row>
    <row r="15" spans="1:255" s="17" customFormat="1" ht="18" customHeight="1" hidden="1">
      <c r="A15" s="37">
        <v>1997</v>
      </c>
      <c r="B15" s="37"/>
      <c r="C15" s="25">
        <f t="shared" si="0"/>
        <v>272027</v>
      </c>
      <c r="D15" s="27">
        <f>209124+I15</f>
        <v>209345</v>
      </c>
      <c r="E15" s="27">
        <v>30715</v>
      </c>
      <c r="F15" s="30">
        <v>794</v>
      </c>
      <c r="G15" s="27">
        <v>8940</v>
      </c>
      <c r="H15" s="27">
        <v>22233</v>
      </c>
      <c r="I15" s="15">
        <v>221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</row>
    <row r="16" spans="1:255" s="17" customFormat="1" ht="18" customHeight="1" hidden="1">
      <c r="A16" s="37">
        <v>1998</v>
      </c>
      <c r="B16" s="37"/>
      <c r="C16" s="25">
        <f t="shared" si="0"/>
        <v>256787</v>
      </c>
      <c r="D16" s="27">
        <f>199197+I16</f>
        <v>199280</v>
      </c>
      <c r="E16" s="27">
        <v>31543</v>
      </c>
      <c r="F16" s="30">
        <v>943</v>
      </c>
      <c r="G16" s="27">
        <v>10123</v>
      </c>
      <c r="H16" s="27">
        <v>14898</v>
      </c>
      <c r="I16" s="15">
        <v>83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</row>
    <row r="17" spans="1:255" s="17" customFormat="1" ht="18" customHeight="1" hidden="1">
      <c r="A17" s="37">
        <v>1999</v>
      </c>
      <c r="B17" s="37"/>
      <c r="C17" s="25">
        <f t="shared" si="0"/>
        <v>260271</v>
      </c>
      <c r="D17" s="28">
        <f>204329+I17</f>
        <v>204411</v>
      </c>
      <c r="E17" s="27">
        <v>29937</v>
      </c>
      <c r="F17" s="30">
        <v>907</v>
      </c>
      <c r="G17" s="27">
        <v>16032</v>
      </c>
      <c r="H17" s="27">
        <v>8984</v>
      </c>
      <c r="I17" s="18">
        <v>82</v>
      </c>
      <c r="J17" s="16"/>
      <c r="K17" s="16"/>
      <c r="L17" s="16" t="s">
        <v>1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</row>
    <row r="18" spans="1:255" s="17" customFormat="1" ht="18" customHeight="1">
      <c r="A18" s="57">
        <v>2000</v>
      </c>
      <c r="B18" s="58"/>
      <c r="C18" s="25">
        <f t="shared" si="0"/>
        <v>259517</v>
      </c>
      <c r="D18" s="28">
        <f>212389+I18</f>
        <v>212454</v>
      </c>
      <c r="E18" s="27">
        <v>30194</v>
      </c>
      <c r="F18" s="30">
        <v>914</v>
      </c>
      <c r="G18" s="27">
        <v>9135</v>
      </c>
      <c r="H18" s="27">
        <v>6820</v>
      </c>
      <c r="I18" s="18">
        <v>65</v>
      </c>
      <c r="J18" s="16"/>
      <c r="K18" s="39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</row>
    <row r="19" spans="1:255" s="17" customFormat="1" ht="17.25" customHeight="1" hidden="1">
      <c r="A19" s="37">
        <v>2001</v>
      </c>
      <c r="B19" s="37"/>
      <c r="C19" s="25">
        <f t="shared" si="0"/>
        <v>250907</v>
      </c>
      <c r="D19" s="28">
        <f>203931+I19</f>
        <v>203968</v>
      </c>
      <c r="E19" s="27">
        <v>30683</v>
      </c>
      <c r="F19" s="30">
        <v>870</v>
      </c>
      <c r="G19" s="27">
        <v>8355</v>
      </c>
      <c r="H19" s="27">
        <v>7031</v>
      </c>
      <c r="I19" s="18">
        <v>37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</row>
    <row r="20" spans="1:255" s="17" customFormat="1" ht="24" customHeight="1" hidden="1">
      <c r="A20" s="37">
        <v>2002</v>
      </c>
      <c r="B20" s="37"/>
      <c r="C20" s="25">
        <f aca="true" t="shared" si="1" ref="C20:C25">SUM(D20:H20)</f>
        <v>274841</v>
      </c>
      <c r="D20" s="27">
        <f>197960+I20</f>
        <v>198002</v>
      </c>
      <c r="E20" s="27">
        <v>55480</v>
      </c>
      <c r="F20" s="30">
        <v>814</v>
      </c>
      <c r="G20" s="27">
        <v>11819</v>
      </c>
      <c r="H20" s="27">
        <v>8726</v>
      </c>
      <c r="I20" s="18">
        <v>42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</row>
    <row r="21" spans="1:255" s="17" customFormat="1" ht="17.25" customHeight="1" hidden="1">
      <c r="A21" s="57" t="s">
        <v>5</v>
      </c>
      <c r="B21" s="58"/>
      <c r="C21" s="25">
        <f t="shared" si="1"/>
        <v>252962</v>
      </c>
      <c r="D21" s="27">
        <f>192560+I21</f>
        <v>192618</v>
      </c>
      <c r="E21" s="27">
        <v>36228</v>
      </c>
      <c r="F21" s="30">
        <v>844</v>
      </c>
      <c r="G21" s="27">
        <v>12085</v>
      </c>
      <c r="H21" s="27">
        <v>11187</v>
      </c>
      <c r="I21" s="14">
        <v>58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</row>
    <row r="22" spans="1:255" s="17" customFormat="1" ht="17.25" customHeight="1" hidden="1">
      <c r="A22" s="57">
        <v>2004</v>
      </c>
      <c r="B22" s="58"/>
      <c r="C22" s="26">
        <f t="shared" si="1"/>
        <v>281338</v>
      </c>
      <c r="D22" s="29">
        <f>217266+I22</f>
        <v>217309</v>
      </c>
      <c r="E22" s="29">
        <v>34443</v>
      </c>
      <c r="F22" s="31">
        <v>697</v>
      </c>
      <c r="G22" s="29">
        <v>10217</v>
      </c>
      <c r="H22" s="29">
        <v>18672</v>
      </c>
      <c r="I22" s="14">
        <v>43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</row>
    <row r="23" spans="1:255" s="17" customFormat="1" ht="17.25" customHeight="1" hidden="1">
      <c r="A23" s="57">
        <v>2005</v>
      </c>
      <c r="B23" s="58"/>
      <c r="C23" s="26">
        <f t="shared" si="1"/>
        <v>253249</v>
      </c>
      <c r="D23" s="29">
        <f>(198130+I29)</f>
        <v>198130</v>
      </c>
      <c r="E23" s="29">
        <v>30178</v>
      </c>
      <c r="F23" s="31">
        <v>583</v>
      </c>
      <c r="G23" s="29">
        <v>9407</v>
      </c>
      <c r="H23" s="29">
        <f>(5515+9436)</f>
        <v>14951</v>
      </c>
      <c r="I23" s="14">
        <v>24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</row>
    <row r="24" spans="1:255" s="17" customFormat="1" ht="17.25" customHeight="1">
      <c r="A24" s="57" t="s">
        <v>14</v>
      </c>
      <c r="B24" s="58"/>
      <c r="C24" s="33">
        <f t="shared" si="1"/>
        <v>259520</v>
      </c>
      <c r="D24" s="34">
        <f>(183511+I28)</f>
        <v>183511</v>
      </c>
      <c r="E24" s="29">
        <v>29437</v>
      </c>
      <c r="F24" s="31">
        <v>602</v>
      </c>
      <c r="G24" s="29">
        <v>25841</v>
      </c>
      <c r="H24" s="29">
        <f>(3782+16347)</f>
        <v>20129</v>
      </c>
      <c r="I24" s="14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</row>
    <row r="25" spans="1:255" s="17" customFormat="1" ht="17.25" customHeight="1">
      <c r="A25" s="61">
        <v>2007</v>
      </c>
      <c r="B25" s="61"/>
      <c r="C25" s="26">
        <f t="shared" si="1"/>
        <v>257490</v>
      </c>
      <c r="D25" s="29">
        <f>(189311+I28)</f>
        <v>189311</v>
      </c>
      <c r="E25" s="29">
        <v>30282</v>
      </c>
      <c r="F25" s="31">
        <v>615</v>
      </c>
      <c r="G25" s="29">
        <v>10238</v>
      </c>
      <c r="H25" s="29">
        <v>27044</v>
      </c>
      <c r="I25" s="14"/>
      <c r="J25" s="39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</row>
    <row r="26" spans="1:255" s="17" customFormat="1" ht="17.25" customHeight="1">
      <c r="A26" s="61">
        <v>2008</v>
      </c>
      <c r="B26" s="72"/>
      <c r="C26" s="33">
        <v>267257</v>
      </c>
      <c r="D26" s="34">
        <v>184370</v>
      </c>
      <c r="E26" s="29">
        <v>30065</v>
      </c>
      <c r="F26" s="31">
        <v>597</v>
      </c>
      <c r="G26" s="29">
        <v>8572</v>
      </c>
      <c r="H26" s="29">
        <v>43643</v>
      </c>
      <c r="I26" s="14"/>
      <c r="J26" s="39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</row>
    <row r="27" spans="1:255" s="17" customFormat="1" ht="17.25" customHeight="1">
      <c r="A27" s="61">
        <v>2009</v>
      </c>
      <c r="B27" s="72"/>
      <c r="C27" s="33">
        <v>276397</v>
      </c>
      <c r="D27" s="34">
        <v>185900</v>
      </c>
      <c r="E27" s="29">
        <v>30161</v>
      </c>
      <c r="F27" s="31">
        <v>616</v>
      </c>
      <c r="G27" s="29">
        <v>15732</v>
      </c>
      <c r="H27" s="29">
        <v>43974</v>
      </c>
      <c r="I27" s="14"/>
      <c r="J27" s="39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</row>
    <row r="28" spans="1:255" s="17" customFormat="1" ht="17.25" customHeight="1" thickBot="1">
      <c r="A28" s="62">
        <v>2010</v>
      </c>
      <c r="B28" s="63"/>
      <c r="C28" s="42">
        <v>282895</v>
      </c>
      <c r="D28" s="43">
        <v>190543</v>
      </c>
      <c r="E28" s="35">
        <v>31341</v>
      </c>
      <c r="F28" s="36">
        <v>649</v>
      </c>
      <c r="G28" s="35">
        <v>10251</v>
      </c>
      <c r="H28" s="35">
        <v>50088</v>
      </c>
      <c r="I28" s="24"/>
      <c r="J28" s="39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</row>
    <row r="29" spans="9:255" s="17" customFormat="1" ht="6.75" customHeight="1">
      <c r="I29" s="20"/>
      <c r="J29" s="16"/>
      <c r="K29" s="16" t="s">
        <v>1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</row>
    <row r="30" spans="1:255" s="17" customFormat="1" ht="30" customHeight="1">
      <c r="A30" s="41">
        <v>1</v>
      </c>
      <c r="B30" s="59" t="s">
        <v>15</v>
      </c>
      <c r="C30" s="60"/>
      <c r="D30" s="60"/>
      <c r="E30" s="60"/>
      <c r="F30" s="60"/>
      <c r="G30" s="60"/>
      <c r="H30" s="60"/>
      <c r="I30" s="20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</row>
    <row r="31" spans="1:255" s="17" customFormat="1" ht="15" customHeight="1">
      <c r="A31" s="40">
        <v>3</v>
      </c>
      <c r="B31" s="59" t="s">
        <v>6</v>
      </c>
      <c r="C31" s="60"/>
      <c r="D31" s="60"/>
      <c r="E31" s="60"/>
      <c r="F31" s="60"/>
      <c r="G31" s="60"/>
      <c r="H31" s="60"/>
      <c r="I31" s="20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</row>
    <row r="32" spans="1:255" ht="27.75" customHeight="1">
      <c r="A32" s="40">
        <v>2</v>
      </c>
      <c r="B32" s="59" t="s">
        <v>16</v>
      </c>
      <c r="C32" s="60"/>
      <c r="D32" s="60"/>
      <c r="E32" s="60"/>
      <c r="F32" s="60"/>
      <c r="G32" s="60"/>
      <c r="H32" s="60"/>
      <c r="I32" s="3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9:255" ht="18" customHeight="1">
      <c r="I33" s="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9" ht="18" customHeight="1">
      <c r="A34" s="52" t="s">
        <v>10</v>
      </c>
      <c r="B34" s="53"/>
      <c r="C34" s="53"/>
      <c r="D34" s="53"/>
      <c r="E34" s="53"/>
      <c r="F34" s="53"/>
      <c r="G34" s="53"/>
      <c r="H34" s="53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9" ht="15">
      <c r="A37" s="1"/>
      <c r="B37" s="1"/>
      <c r="C37" s="1"/>
      <c r="D37" s="1"/>
      <c r="E37" s="1"/>
      <c r="F37" s="1"/>
      <c r="G37" s="1"/>
      <c r="H37" s="1"/>
      <c r="I37" s="1"/>
    </row>
    <row r="38" spans="1:9" ht="15">
      <c r="A38" s="1"/>
      <c r="B38" s="1"/>
      <c r="C38" s="1"/>
      <c r="D38" s="1"/>
      <c r="E38" s="1"/>
      <c r="F38" s="1"/>
      <c r="G38" s="1"/>
      <c r="H38" s="1"/>
      <c r="I38" s="1"/>
    </row>
    <row r="39" spans="1:9" ht="15">
      <c r="A39" s="1"/>
      <c r="B39" s="1"/>
      <c r="C39" s="1"/>
      <c r="D39" s="1"/>
      <c r="E39" s="1"/>
      <c r="F39" s="1"/>
      <c r="G39" s="1"/>
      <c r="H39" s="1"/>
      <c r="I39" s="1"/>
    </row>
    <row r="40" spans="1:9" ht="15">
      <c r="A40" s="1"/>
      <c r="B40" s="1"/>
      <c r="C40" s="1"/>
      <c r="D40" s="1"/>
      <c r="E40" s="1"/>
      <c r="F40" s="1"/>
      <c r="G40" s="1"/>
      <c r="H40" s="1"/>
      <c r="I40" s="1"/>
    </row>
    <row r="41" spans="1:9" ht="15">
      <c r="A41" s="1"/>
      <c r="B41" s="1"/>
      <c r="C41" s="1"/>
      <c r="D41" s="1"/>
      <c r="E41" s="1"/>
      <c r="F41" s="1"/>
      <c r="G41" s="1"/>
      <c r="H41" s="1"/>
      <c r="I41" s="1"/>
    </row>
    <row r="42" spans="1:9" ht="15">
      <c r="A42" s="1"/>
      <c r="B42" s="1"/>
      <c r="C42" s="1"/>
      <c r="D42" s="1"/>
      <c r="E42" s="1"/>
      <c r="F42" s="1"/>
      <c r="G42" s="1"/>
      <c r="H42" s="1"/>
      <c r="I42" s="1"/>
    </row>
    <row r="43" spans="1:9" ht="15">
      <c r="A43" s="1"/>
      <c r="B43" s="1"/>
      <c r="C43" s="1"/>
      <c r="D43" s="1"/>
      <c r="E43" s="1"/>
      <c r="F43" s="1"/>
      <c r="G43" s="1"/>
      <c r="H43" s="1"/>
      <c r="I43" s="1"/>
    </row>
    <row r="44" spans="1:9" ht="15">
      <c r="A44" s="1"/>
      <c r="B44" s="1"/>
      <c r="C44" s="1"/>
      <c r="D44" s="1"/>
      <c r="E44" s="1"/>
      <c r="F44" s="1"/>
      <c r="G44" s="1"/>
      <c r="H44" s="1"/>
      <c r="I44" s="1"/>
    </row>
    <row r="45" spans="1:9" ht="15">
      <c r="A45" s="1"/>
      <c r="B45" s="1"/>
      <c r="C45" s="1"/>
      <c r="D45" s="1"/>
      <c r="E45" s="1"/>
      <c r="F45" s="1"/>
      <c r="G45" s="1"/>
      <c r="H45" s="1"/>
      <c r="I45" s="1"/>
    </row>
    <row r="46" spans="1:9" ht="15">
      <c r="A46" s="1"/>
      <c r="B46" s="1"/>
      <c r="C46" s="1"/>
      <c r="D46" s="1"/>
      <c r="E46" s="1"/>
      <c r="F46" s="1"/>
      <c r="G46" s="1"/>
      <c r="H46" s="1"/>
      <c r="I46" s="1"/>
    </row>
    <row r="47" spans="1:9" ht="15">
      <c r="A47" s="1"/>
      <c r="B47" s="1"/>
      <c r="C47" s="1"/>
      <c r="D47" s="1"/>
      <c r="E47" s="1"/>
      <c r="F47" s="1"/>
      <c r="G47" s="1"/>
      <c r="H47" s="1"/>
      <c r="I47" s="1"/>
    </row>
    <row r="48" spans="1:9" ht="15">
      <c r="A48" s="1"/>
      <c r="B48" s="1"/>
      <c r="C48" s="1"/>
      <c r="D48" s="1"/>
      <c r="E48" s="1"/>
      <c r="F48" s="1"/>
      <c r="G48" s="1"/>
      <c r="H48" s="1"/>
      <c r="I48" s="1"/>
    </row>
    <row r="49" spans="1:9" ht="15">
      <c r="A49" s="1"/>
      <c r="B49" s="1"/>
      <c r="C49" s="1"/>
      <c r="D49" s="1"/>
      <c r="E49" s="1"/>
      <c r="F49" s="1"/>
      <c r="G49" s="1"/>
      <c r="H49" s="1"/>
      <c r="I49" s="1"/>
    </row>
    <row r="50" spans="1:9" ht="15">
      <c r="A50" s="1"/>
      <c r="B50" s="1"/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9" ht="15">
      <c r="A53" s="1"/>
      <c r="B53" s="1"/>
      <c r="C53" s="1"/>
      <c r="D53" s="1"/>
      <c r="E53" s="1"/>
      <c r="F53" s="1"/>
      <c r="G53" s="1"/>
      <c r="H53" s="1"/>
      <c r="I53" s="1"/>
    </row>
    <row r="54" spans="1:9" ht="15">
      <c r="A54" s="1"/>
      <c r="B54" s="1"/>
      <c r="C54" s="1"/>
      <c r="D54" s="1"/>
      <c r="E54" s="1"/>
      <c r="F54" s="1"/>
      <c r="G54" s="1"/>
      <c r="H54" s="1"/>
      <c r="I54" s="1"/>
    </row>
    <row r="55" spans="1:9" ht="15">
      <c r="A55" s="1"/>
      <c r="B55" s="1"/>
      <c r="C55" s="1"/>
      <c r="D55" s="1"/>
      <c r="E55" s="1"/>
      <c r="F55" s="1"/>
      <c r="G55" s="1"/>
      <c r="H55" s="1"/>
      <c r="I55" s="1"/>
    </row>
    <row r="56" spans="1:9" ht="15">
      <c r="A56" s="1"/>
      <c r="B56" s="1"/>
      <c r="C56" s="1"/>
      <c r="D56" s="1"/>
      <c r="E56" s="1"/>
      <c r="F56" s="1"/>
      <c r="G56" s="1"/>
      <c r="H56" s="1"/>
      <c r="I56" s="1"/>
    </row>
    <row r="57" spans="1:9" ht="15">
      <c r="A57" s="1"/>
      <c r="B57" s="1"/>
      <c r="C57" s="1"/>
      <c r="D57" s="1"/>
      <c r="E57" s="1"/>
      <c r="F57" s="1"/>
      <c r="G57" s="1"/>
      <c r="H57" s="1"/>
      <c r="I57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9" ht="15">
      <c r="A59" s="1"/>
      <c r="B59" s="1"/>
      <c r="C59" s="1"/>
      <c r="D59" s="1"/>
      <c r="E59" s="1"/>
      <c r="F59" s="1"/>
      <c r="G59" s="1"/>
      <c r="H59" s="1"/>
      <c r="I59" s="1"/>
    </row>
    <row r="60" spans="1:9" ht="15">
      <c r="A60" s="1"/>
      <c r="B60" s="1"/>
      <c r="C60" s="1"/>
      <c r="D60" s="1"/>
      <c r="E60" s="1"/>
      <c r="F60" s="1"/>
      <c r="G60" s="1"/>
      <c r="H60" s="1"/>
      <c r="I60" s="1"/>
    </row>
    <row r="61" spans="1:9" ht="15">
      <c r="A61" s="1"/>
      <c r="B61" s="1"/>
      <c r="C61" s="1"/>
      <c r="D61" s="1"/>
      <c r="E61" s="1"/>
      <c r="F61" s="1"/>
      <c r="G61" s="1"/>
      <c r="H61" s="1"/>
      <c r="I61" s="1"/>
    </row>
    <row r="62" spans="1:9" ht="15">
      <c r="A62" s="1"/>
      <c r="B62" s="1"/>
      <c r="C62" s="1"/>
      <c r="D62" s="1"/>
      <c r="E62" s="1"/>
      <c r="F62" s="1"/>
      <c r="G62" s="1"/>
      <c r="H62" s="1"/>
      <c r="I62" s="1"/>
    </row>
    <row r="63" spans="1:9" ht="15">
      <c r="A63" s="1"/>
      <c r="B63" s="1"/>
      <c r="C63" s="1"/>
      <c r="D63" s="1"/>
      <c r="E63" s="1"/>
      <c r="F63" s="1"/>
      <c r="G63" s="1"/>
      <c r="H63" s="1"/>
      <c r="I63" s="1"/>
    </row>
    <row r="64" spans="1:9" ht="15">
      <c r="A64" s="1"/>
      <c r="B64" s="1"/>
      <c r="C64" s="1"/>
      <c r="D64" s="1"/>
      <c r="E64" s="1"/>
      <c r="F64" s="1"/>
      <c r="G64" s="1"/>
      <c r="H64" s="1"/>
      <c r="I64" s="1"/>
    </row>
    <row r="65" spans="1:9" ht="15">
      <c r="A65" s="1"/>
      <c r="B65" s="1"/>
      <c r="C65" s="1"/>
      <c r="D65" s="1"/>
      <c r="E65" s="1"/>
      <c r="F65" s="1"/>
      <c r="G65" s="1"/>
      <c r="H65" s="1"/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0" spans="1:9" ht="15">
      <c r="A70" s="1"/>
      <c r="B70" s="1"/>
      <c r="C70" s="1"/>
      <c r="D70" s="1"/>
      <c r="E70" s="1"/>
      <c r="F70" s="1"/>
      <c r="G70" s="1"/>
      <c r="H70" s="1"/>
      <c r="I70" s="1"/>
    </row>
    <row r="71" spans="1:9" ht="15">
      <c r="A71" s="1"/>
      <c r="B71" s="1"/>
      <c r="C71" s="1"/>
      <c r="D71" s="1"/>
      <c r="E71" s="1"/>
      <c r="F71" s="1"/>
      <c r="G71" s="1"/>
      <c r="H71" s="1"/>
      <c r="I71" s="1"/>
    </row>
    <row r="72" spans="1:9" ht="15">
      <c r="A72" s="1"/>
      <c r="B72" s="1"/>
      <c r="C72" s="1"/>
      <c r="D72" s="1"/>
      <c r="E72" s="1"/>
      <c r="F72" s="1"/>
      <c r="G72" s="1"/>
      <c r="H72" s="1"/>
      <c r="I72" s="1"/>
    </row>
    <row r="73" spans="1:9" ht="15">
      <c r="A73" s="1"/>
      <c r="B73" s="1"/>
      <c r="C73" s="1"/>
      <c r="D73" s="1"/>
      <c r="E73" s="1"/>
      <c r="F73" s="1"/>
      <c r="G73" s="1"/>
      <c r="H73" s="1"/>
      <c r="I73" s="1"/>
    </row>
    <row r="74" spans="1:9" ht="15">
      <c r="A74" s="1"/>
      <c r="B74" s="1"/>
      <c r="C74" s="1"/>
      <c r="D74" s="1"/>
      <c r="E74" s="1"/>
      <c r="F74" s="1"/>
      <c r="G74" s="1"/>
      <c r="H74" s="1"/>
      <c r="I74" s="1"/>
    </row>
    <row r="75" spans="1:9" ht="15">
      <c r="A75" s="1"/>
      <c r="B75" s="1"/>
      <c r="C75" s="1"/>
      <c r="D75" s="1"/>
      <c r="E75" s="1"/>
      <c r="F75" s="1"/>
      <c r="G75" s="1"/>
      <c r="H75" s="1"/>
      <c r="I75" s="1"/>
    </row>
    <row r="76" spans="1:9" ht="15">
      <c r="A76" s="1"/>
      <c r="B76" s="1"/>
      <c r="C76" s="1"/>
      <c r="D76" s="1"/>
      <c r="E76" s="1"/>
      <c r="F76" s="1"/>
      <c r="G76" s="1"/>
      <c r="H76" s="1"/>
      <c r="I76" s="1"/>
    </row>
    <row r="77" spans="1:9" ht="15">
      <c r="A77" s="1"/>
      <c r="B77" s="1"/>
      <c r="C77" s="1"/>
      <c r="D77" s="1"/>
      <c r="E77" s="1"/>
      <c r="F77" s="1"/>
      <c r="G77" s="1"/>
      <c r="H77" s="1"/>
      <c r="I77" s="1"/>
    </row>
    <row r="78" spans="1:9" ht="15">
      <c r="A78" s="1"/>
      <c r="B78" s="1"/>
      <c r="C78" s="1"/>
      <c r="D78" s="1"/>
      <c r="E78" s="1"/>
      <c r="F78" s="1"/>
      <c r="G78" s="1"/>
      <c r="H78" s="1"/>
      <c r="I78" s="1"/>
    </row>
    <row r="79" spans="1:9" ht="15">
      <c r="A79" s="1"/>
      <c r="B79" s="1"/>
      <c r="C79" s="1"/>
      <c r="D79" s="1"/>
      <c r="E79" s="1"/>
      <c r="F79" s="1"/>
      <c r="G79" s="1"/>
      <c r="H79" s="1"/>
      <c r="I79" s="1"/>
    </row>
    <row r="80" spans="1:9" ht="15">
      <c r="A80" s="1"/>
      <c r="B80" s="1"/>
      <c r="C80" s="1"/>
      <c r="D80" s="1"/>
      <c r="E80" s="1"/>
      <c r="F80" s="1"/>
      <c r="G80" s="1"/>
      <c r="H80" s="1"/>
      <c r="I80" s="1"/>
    </row>
    <row r="81" spans="1:9" ht="15">
      <c r="A81" s="1"/>
      <c r="B81" s="1"/>
      <c r="C81" s="1"/>
      <c r="D81" s="1"/>
      <c r="E81" s="1"/>
      <c r="F81" s="1"/>
      <c r="G81" s="1"/>
      <c r="H81" s="1"/>
      <c r="I81" s="1"/>
    </row>
    <row r="82" spans="1:9" ht="15">
      <c r="A82" s="1"/>
      <c r="B82" s="1"/>
      <c r="C82" s="1"/>
      <c r="D82" s="1"/>
      <c r="E82" s="1"/>
      <c r="F82" s="1"/>
      <c r="G82" s="1"/>
      <c r="H82" s="1"/>
      <c r="I82" s="1"/>
    </row>
    <row r="83" spans="1:9" ht="15">
      <c r="A83" s="1"/>
      <c r="B83" s="1"/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9" ht="15">
      <c r="A86" s="1"/>
      <c r="B86" s="1"/>
      <c r="C86" s="1"/>
      <c r="D86" s="1"/>
      <c r="E86" s="1"/>
      <c r="F86" s="1"/>
      <c r="G86" s="1"/>
      <c r="H86" s="1"/>
      <c r="I86" s="1"/>
    </row>
    <row r="87" spans="1:9" ht="15">
      <c r="A87" s="1"/>
      <c r="B87" s="1"/>
      <c r="C87" s="1"/>
      <c r="D87" s="1"/>
      <c r="E87" s="1"/>
      <c r="F87" s="1"/>
      <c r="G87" s="1"/>
      <c r="H87" s="1"/>
      <c r="I87" s="1"/>
    </row>
    <row r="88" spans="1:9" ht="15">
      <c r="A88" s="1"/>
      <c r="B88" s="1"/>
      <c r="C88" s="1"/>
      <c r="D88" s="1"/>
      <c r="E88" s="1"/>
      <c r="F88" s="1"/>
      <c r="G88" s="1"/>
      <c r="H88" s="1"/>
      <c r="I88" s="1"/>
    </row>
    <row r="89" spans="1:9" ht="15">
      <c r="A89" s="1"/>
      <c r="B89" s="1"/>
      <c r="C89" s="1"/>
      <c r="D89" s="1"/>
      <c r="E89" s="1"/>
      <c r="F89" s="1"/>
      <c r="G89" s="1"/>
      <c r="H89" s="1"/>
      <c r="I89" s="1"/>
    </row>
    <row r="90" spans="1:9" ht="15">
      <c r="A90" s="1"/>
      <c r="B90" s="1"/>
      <c r="C90" s="1"/>
      <c r="D90" s="1"/>
      <c r="E90" s="1"/>
      <c r="F90" s="1"/>
      <c r="G90" s="1"/>
      <c r="H90" s="1"/>
      <c r="I90" s="1"/>
    </row>
    <row r="91" spans="1:9" ht="15">
      <c r="A91" s="1"/>
      <c r="B91" s="1"/>
      <c r="C91" s="1"/>
      <c r="D91" s="1"/>
      <c r="E91" s="1"/>
      <c r="F91" s="1"/>
      <c r="G91" s="1"/>
      <c r="H91" s="1"/>
      <c r="I91" s="1"/>
    </row>
    <row r="92" spans="1:9" ht="15">
      <c r="A92" s="1"/>
      <c r="B92" s="1"/>
      <c r="C92" s="1"/>
      <c r="D92" s="1"/>
      <c r="E92" s="1"/>
      <c r="F92" s="1"/>
      <c r="G92" s="1"/>
      <c r="H92" s="1"/>
      <c r="I92" s="1"/>
    </row>
    <row r="93" spans="1:9" ht="15">
      <c r="A93" s="1"/>
      <c r="B93" s="1"/>
      <c r="C93" s="1"/>
      <c r="D93" s="1"/>
      <c r="E93" s="1"/>
      <c r="F93" s="1"/>
      <c r="G93" s="1"/>
      <c r="H93" s="1"/>
      <c r="I93" s="1"/>
    </row>
    <row r="94" spans="1:9" ht="15">
      <c r="A94" s="1"/>
      <c r="B94" s="1"/>
      <c r="C94" s="1"/>
      <c r="D94" s="1"/>
      <c r="E94" s="1"/>
      <c r="F94" s="1"/>
      <c r="G94" s="1"/>
      <c r="H94" s="1"/>
      <c r="I94" s="1"/>
    </row>
    <row r="95" spans="1:9" ht="15">
      <c r="A95" s="1"/>
      <c r="B95" s="1"/>
      <c r="C95" s="1"/>
      <c r="D95" s="1"/>
      <c r="E95" s="1"/>
      <c r="F95" s="1"/>
      <c r="G95" s="1"/>
      <c r="H95" s="1"/>
      <c r="I95" s="1"/>
    </row>
  </sheetData>
  <sheetProtection password="CC63" sheet="1"/>
  <mergeCells count="25">
    <mergeCell ref="A18:B18"/>
    <mergeCell ref="A28:B28"/>
    <mergeCell ref="A21:B21"/>
    <mergeCell ref="G3:G5"/>
    <mergeCell ref="H3:H5"/>
    <mergeCell ref="A3:B5"/>
    <mergeCell ref="A24:B24"/>
    <mergeCell ref="A26:B26"/>
    <mergeCell ref="A27:B27"/>
    <mergeCell ref="A34:H34"/>
    <mergeCell ref="I3:I5"/>
    <mergeCell ref="A8:B8"/>
    <mergeCell ref="B30:H30"/>
    <mergeCell ref="B32:H32"/>
    <mergeCell ref="A13:B13"/>
    <mergeCell ref="A22:B22"/>
    <mergeCell ref="A25:B25"/>
    <mergeCell ref="A23:B23"/>
    <mergeCell ref="B31:H31"/>
    <mergeCell ref="A1:H1"/>
    <mergeCell ref="A2:H2"/>
    <mergeCell ref="C3:C5"/>
    <mergeCell ref="D4:D5"/>
    <mergeCell ref="E4:E5"/>
    <mergeCell ref="F4:F5"/>
  </mergeCells>
  <printOptions horizontalCentered="1"/>
  <pageMargins left="0.5" right="0.5" top="0.7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2011-09-21T14:51:50Z</cp:lastPrinted>
  <dcterms:created xsi:type="dcterms:W3CDTF">2000-01-10T15:13:15Z</dcterms:created>
  <dcterms:modified xsi:type="dcterms:W3CDTF">2011-10-04T17:25:01Z</dcterms:modified>
  <cp:category/>
  <cp:version/>
  <cp:contentType/>
  <cp:contentStatus/>
</cp:coreProperties>
</file>