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K:\AnnualReport\Publications\2017AnnualReport\"/>
    </mc:Choice>
  </mc:AlternateContent>
  <bookViews>
    <workbookView xWindow="135" yWindow="570" windowWidth="12150" windowHeight="4710"/>
  </bookViews>
  <sheets>
    <sheet name="S-17 " sheetId="1" r:id="rId1"/>
  </sheets>
  <calcPr calcId="171027"/>
</workbook>
</file>

<file path=xl/calcChain.xml><?xml version="1.0" encoding="utf-8"?>
<calcChain xmlns="http://schemas.openxmlformats.org/spreadsheetml/2006/main">
  <c r="H70" i="1" l="1"/>
  <c r="H28" i="1" l="1"/>
  <c r="G65" i="1"/>
  <c r="F65" i="1"/>
  <c r="E65" i="1"/>
  <c r="D65" i="1"/>
  <c r="C65" i="1"/>
  <c r="B65" i="1"/>
  <c r="G61" i="1"/>
  <c r="F61" i="1"/>
  <c r="D61" i="1"/>
  <c r="C61" i="1"/>
  <c r="B61" i="1"/>
  <c r="G56" i="1"/>
  <c r="F56" i="1"/>
  <c r="E56" i="1"/>
  <c r="D56" i="1"/>
  <c r="C56" i="1"/>
  <c r="B56" i="1"/>
  <c r="G31" i="1"/>
  <c r="F31" i="1"/>
  <c r="E31" i="1"/>
  <c r="D31" i="1"/>
  <c r="C31" i="1"/>
  <c r="B31" i="1"/>
  <c r="G20" i="1"/>
  <c r="F20" i="1"/>
  <c r="E20" i="1"/>
  <c r="D20" i="1"/>
  <c r="C20" i="1"/>
  <c r="B20" i="1"/>
  <c r="B8" i="1" l="1"/>
  <c r="B7" i="1" s="1"/>
  <c r="B5" i="1" s="1"/>
  <c r="C8" i="1"/>
  <c r="C7" i="1" s="1"/>
  <c r="C5" i="1" s="1"/>
  <c r="D8" i="1"/>
  <c r="D7" i="1" s="1"/>
  <c r="D5" i="1" s="1"/>
  <c r="E8" i="1"/>
  <c r="E7" i="1" s="1"/>
  <c r="E5" i="1" s="1"/>
  <c r="F8" i="1"/>
  <c r="F7" i="1" s="1"/>
  <c r="F5" i="1" s="1"/>
  <c r="G8" i="1"/>
  <c r="G7" i="1" s="1"/>
  <c r="G5" i="1" s="1"/>
  <c r="H76" i="1"/>
  <c r="H74" i="1"/>
  <c r="H73" i="1"/>
  <c r="H72" i="1"/>
  <c r="H71" i="1"/>
  <c r="H69" i="1"/>
  <c r="H68" i="1"/>
  <c r="H67" i="1"/>
  <c r="H66" i="1"/>
  <c r="H65" i="1"/>
  <c r="H63" i="1"/>
  <c r="H62" i="1"/>
  <c r="H61" i="1"/>
  <c r="H59" i="1"/>
  <c r="H58" i="1"/>
  <c r="H57" i="1"/>
  <c r="H56" i="1"/>
  <c r="H35" i="1"/>
  <c r="H34" i="1"/>
  <c r="H33" i="1"/>
  <c r="H32" i="1"/>
  <c r="H31" i="1"/>
  <c r="H29" i="1"/>
  <c r="H27" i="1"/>
  <c r="H26" i="1"/>
  <c r="H25" i="1"/>
  <c r="H24" i="1"/>
  <c r="H23" i="1"/>
  <c r="H22" i="1"/>
  <c r="H21" i="1"/>
  <c r="H20" i="1"/>
  <c r="H18" i="1"/>
  <c r="H17" i="1"/>
  <c r="H16" i="1"/>
  <c r="H15" i="1"/>
  <c r="H14" i="1"/>
  <c r="H13" i="1"/>
  <c r="H12" i="1"/>
  <c r="H11" i="1"/>
  <c r="H10" i="1"/>
  <c r="H9" i="1"/>
  <c r="H7" i="1" l="1"/>
  <c r="H5" i="1"/>
  <c r="H8" i="1"/>
</calcChain>
</file>

<file path=xl/sharedStrings.xml><?xml version="1.0" encoding="utf-8"?>
<sst xmlns="http://schemas.openxmlformats.org/spreadsheetml/2006/main" count="65" uniqueCount="54">
  <si>
    <t>Activity</t>
  </si>
  <si>
    <t>2008</t>
  </si>
  <si>
    <t>2013</t>
  </si>
  <si>
    <t>2014</t>
  </si>
  <si>
    <t>2015</t>
  </si>
  <si>
    <t>2016</t>
  </si>
  <si>
    <t>2017</t>
  </si>
  <si>
    <t>Percent Change
2017/2016</t>
  </si>
  <si>
    <t>Total Matters</t>
  </si>
  <si>
    <t>Additional Duties</t>
  </si>
  <si>
    <t xml:space="preserve">   Criminal </t>
  </si>
  <si>
    <t xml:space="preserve">  Non-Dispositive Motions</t>
  </si>
  <si>
    <t xml:space="preserve">  Dispositive Motions (R&amp;Rs)</t>
  </si>
  <si>
    <t xml:space="preserve">  Pretrial Conferences</t>
  </si>
  <si>
    <t xml:space="preserve">  Evidentiary Hearings</t>
  </si>
  <si>
    <t xml:space="preserve">  Motion Hearings/Arguments</t>
  </si>
  <si>
    <t xml:space="preserve">  Guilty Plea Proceedings</t>
  </si>
  <si>
    <t xml:space="preserve">  Probation Revocation Hearings</t>
  </si>
  <si>
    <t xml:space="preserve">  Supervised Release Revocation Hearings</t>
  </si>
  <si>
    <t xml:space="preserve"> Reentry/Drug Court Proceedings [1]</t>
  </si>
  <si>
    <t xml:space="preserve">  Other [2]</t>
  </si>
  <si>
    <t xml:space="preserve">   Civil </t>
  </si>
  <si>
    <t xml:space="preserve">  Dispositive Motions (R&amp;Rs) </t>
  </si>
  <si>
    <t xml:space="preserve">  Social Security Appeal R&amp;Rs</t>
  </si>
  <si>
    <t xml:space="preserve">  Settlement Conferences/Mediations</t>
  </si>
  <si>
    <t xml:space="preserve">  Other Pretrial Conferences</t>
  </si>
  <si>
    <t xml:space="preserve">  Special Masterships</t>
  </si>
  <si>
    <t xml:space="preserve">  Other [3]</t>
  </si>
  <si>
    <t xml:space="preserve">   Prisoner Litigation</t>
  </si>
  <si>
    <t xml:space="preserve">  State Habeas R&amp;Rs</t>
  </si>
  <si>
    <t xml:space="preserve">  Federal Habeas R&amp;Rs</t>
  </si>
  <si>
    <t xml:space="preserve">  Civil Rights R&amp;Rs</t>
  </si>
  <si>
    <t>Civil Consent</t>
  </si>
  <si>
    <t xml:space="preserve">  Without Trial</t>
  </si>
  <si>
    <t xml:space="preserve">  Jury Trial</t>
  </si>
  <si>
    <t xml:space="preserve">  Nonjury Trial</t>
  </si>
  <si>
    <t>Criminal Trial Jurisdiction</t>
  </si>
  <si>
    <t xml:space="preserve">  Class A Misdemeanors</t>
  </si>
  <si>
    <t xml:space="preserve">  Petty Offenses</t>
  </si>
  <si>
    <t>Felony Preliminary Proceedings</t>
  </si>
  <si>
    <t xml:space="preserve">  Search Warrants</t>
  </si>
  <si>
    <t xml:space="preserve">  Arrest Warrants/Summonses</t>
  </si>
  <si>
    <t xml:space="preserve">  Initial Appearances</t>
  </si>
  <si>
    <t xml:space="preserve">  Detention Hearings</t>
  </si>
  <si>
    <t xml:space="preserve">  Preliminary Exams</t>
  </si>
  <si>
    <t xml:space="preserve">  Arraignments</t>
  </si>
  <si>
    <t xml:space="preserve">  Bail Reviews/Nebbia Hearings</t>
  </si>
  <si>
    <t xml:space="preserve">  Attorney Appointment</t>
  </si>
  <si>
    <t xml:space="preserve">  Material Witness</t>
  </si>
  <si>
    <t>Miscellaneous Matters [4]</t>
  </si>
  <si>
    <r>
      <rPr>
        <b/>
        <sz val="12"/>
        <color rgb="FF333333"/>
        <rFont val="Arial"/>
        <family val="2"/>
      </rPr>
      <t>Table S-17. (September 30, 2017—Continued)</t>
    </r>
    <r>
      <rPr>
        <b/>
        <sz val="10"/>
        <color rgb="FF333333"/>
        <rFont val="Arial"/>
      </rPr>
      <t xml:space="preserve">
</t>
    </r>
  </si>
  <si>
    <r>
      <rPr>
        <b/>
        <sz val="12"/>
        <color rgb="FF333333"/>
        <rFont val="Arial"/>
        <family val="2"/>
      </rPr>
      <t>Table S-17. Matters Disposed of by U.S. Magistrate Judges 
During the 12-Month Periods Ending September 30, 2008 Through 2017</t>
    </r>
    <r>
      <rPr>
        <b/>
        <sz val="10"/>
        <color rgb="FF333333"/>
        <rFont val="Arial"/>
        <family val="2"/>
      </rPr>
      <t xml:space="preserve">
</t>
    </r>
  </si>
  <si>
    <r>
      <rPr>
        <b/>
        <sz val="8"/>
        <color rgb="FF000000"/>
        <rFont val="Arial"/>
        <family val="2"/>
      </rPr>
      <t>Percent Change</t>
    </r>
    <r>
      <rPr>
        <b/>
        <sz val="10"/>
        <color rgb="FF000000"/>
        <rFont val="Arial"/>
        <family val="2"/>
      </rPr>
      <t xml:space="preserve">
</t>
    </r>
    <r>
      <rPr>
        <b/>
        <sz val="8"/>
        <color rgb="FF000000"/>
        <rFont val="Arial"/>
        <family val="2"/>
      </rPr>
      <t>2017/2016</t>
    </r>
  </si>
  <si>
    <t>Note: R&amp;Rs = reports and recommendations.
[1] The reentry/drug court proceedings category was added in 2013.
[2] Category includes writs and mental competency hearings, and oral argument hearings.
[3] Category includes fee applications and summary jury trials. In 2006, early neutral evaluations were added. In 2012, fee applications and grants of informa pauperis waivers, including those occurring in prisoner and social security appeals, were added. 
[4]  Due to a reporting problem, CJA fee applications, a component of miscellaneous matters, are estimated at the 2009 level. Beginning in 2013, orders on nondispositive motions are included in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</si>
</sst>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2" x14ac:knownFonts="1">
    <font>
      <sz val="10"/>
      <color rgb="FF000000"/>
      <name val="Arial"/>
    </font>
    <font>
      <sz val="6"/>
      <color rgb="FF000000"/>
      <name val="Arial"/>
    </font>
    <font>
      <b/>
      <sz val="10"/>
      <color rgb="FF333333"/>
      <name val="Arial"/>
    </font>
    <font>
      <sz val="10"/>
      <color rgb="FF000000"/>
      <name val="Times New Roman"/>
      <family val="1"/>
    </font>
    <font>
      <b/>
      <sz val="10"/>
      <color rgb="FF333333"/>
      <name val="Arial"/>
      <family val="2"/>
    </font>
    <font>
      <b/>
      <sz val="12"/>
      <color rgb="FF333333"/>
      <name val="Arial"/>
      <family val="2"/>
    </font>
    <font>
      <b/>
      <sz val="10"/>
      <color rgb="FF000000"/>
      <name val="Arial"/>
      <family val="2"/>
    </font>
    <font>
      <sz val="10"/>
      <color rgb="FF000000"/>
      <name val="Arial"/>
      <family val="2"/>
    </font>
    <font>
      <sz val="9"/>
      <color rgb="FF000000"/>
      <name val="Arial"/>
      <family val="2"/>
    </font>
    <font>
      <sz val="6"/>
      <color rgb="FF000000"/>
      <name val="Arial"/>
      <family val="2"/>
    </font>
    <font>
      <sz val="8"/>
      <color rgb="FF000000"/>
      <name val="Arial"/>
      <family val="2"/>
    </font>
    <font>
      <b/>
      <sz val="8"/>
      <color rgb="FF000000"/>
      <name val="Arial"/>
      <family val="2"/>
    </font>
  </fonts>
  <fills count="3">
    <fill>
      <patternFill patternType="none"/>
    </fill>
    <fill>
      <patternFill patternType="gray125"/>
    </fill>
    <fill>
      <patternFill patternType="solid">
        <fgColor rgb="FFFFFFFF"/>
        <bgColor rgb="FFFFFFFF"/>
      </patternFill>
    </fill>
  </fills>
  <borders count="4">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ck">
        <color rgb="FF000000"/>
      </top>
      <bottom style="thin">
        <color rgb="FF000000"/>
      </bottom>
      <diagonal/>
    </border>
  </borders>
  <cellStyleXfs count="1">
    <xf numFmtId="0" fontId="0" fillId="0" borderId="0"/>
  </cellStyleXfs>
  <cellXfs count="43">
    <xf numFmtId="0" fontId="0" fillId="0" borderId="0" xfId="0"/>
    <xf numFmtId="0" fontId="1" fillId="2" borderId="0" xfId="0" applyFont="1" applyFill="1" applyAlignment="1">
      <alignment horizontal="left"/>
    </xf>
    <xf numFmtId="0" fontId="3" fillId="2" borderId="0" xfId="0" applyFont="1" applyFill="1" applyAlignment="1">
      <alignment horizontal="left"/>
    </xf>
    <xf numFmtId="49" fontId="3" fillId="2" borderId="0" xfId="0" applyNumberFormat="1" applyFont="1" applyFill="1" applyAlignment="1">
      <alignment horizontal="left" wrapText="1"/>
    </xf>
    <xf numFmtId="3" fontId="3" fillId="2" borderId="0" xfId="0" applyNumberFormat="1" applyFont="1" applyFill="1" applyAlignment="1">
      <alignment horizontal="right"/>
    </xf>
    <xf numFmtId="0" fontId="3" fillId="2" borderId="0" xfId="0" applyFont="1" applyFill="1" applyAlignment="1">
      <alignment horizontal="left" wrapText="1"/>
    </xf>
    <xf numFmtId="164" fontId="3" fillId="2" borderId="0" xfId="0" applyNumberFormat="1" applyFont="1" applyFill="1" applyAlignment="1">
      <alignment horizontal="right" indent="2"/>
    </xf>
    <xf numFmtId="0" fontId="3" fillId="2" borderId="0" xfId="0" applyFont="1" applyFill="1" applyAlignment="1">
      <alignment horizontal="right" indent="2"/>
    </xf>
    <xf numFmtId="0" fontId="1" fillId="2" borderId="0" xfId="0" applyFont="1" applyFill="1" applyAlignment="1">
      <alignment horizontal="right" indent="2"/>
    </xf>
    <xf numFmtId="0" fontId="0" fillId="0" borderId="0" xfId="0" applyAlignment="1">
      <alignment horizontal="right" indent="2"/>
    </xf>
    <xf numFmtId="0" fontId="0" fillId="0" borderId="0" xfId="0" applyBorder="1"/>
    <xf numFmtId="0" fontId="3" fillId="2" borderId="0" xfId="0" applyFont="1" applyFill="1" applyBorder="1" applyAlignment="1">
      <alignment horizontal="left"/>
    </xf>
    <xf numFmtId="0" fontId="1" fillId="2" borderId="0" xfId="0" applyFont="1" applyFill="1" applyBorder="1" applyAlignment="1">
      <alignment horizontal="left"/>
    </xf>
    <xf numFmtId="0" fontId="0" fillId="0" borderId="0" xfId="0" applyBorder="1" applyAlignment="1">
      <alignment horizontal="left" vertical="distributed" wrapText="1"/>
    </xf>
    <xf numFmtId="0" fontId="6" fillId="2" borderId="2" xfId="0" applyFont="1" applyFill="1" applyBorder="1" applyAlignment="1">
      <alignment horizontal="right" wrapText="1" indent="2"/>
    </xf>
    <xf numFmtId="0" fontId="6" fillId="2" borderId="0" xfId="0" applyFont="1" applyFill="1" applyAlignment="1">
      <alignment horizontal="left" wrapText="1"/>
    </xf>
    <xf numFmtId="3" fontId="6" fillId="2" borderId="0" xfId="0" applyNumberFormat="1" applyFont="1" applyFill="1" applyAlignment="1">
      <alignment horizontal="right" wrapText="1"/>
    </xf>
    <xf numFmtId="3" fontId="6" fillId="2" borderId="0" xfId="0" applyNumberFormat="1" applyFont="1" applyFill="1" applyAlignment="1">
      <alignment horizontal="center" wrapText="1"/>
    </xf>
    <xf numFmtId="2" fontId="6" fillId="2" borderId="0" xfId="0" applyNumberFormat="1" applyFont="1" applyFill="1" applyAlignment="1">
      <alignment horizontal="right" indent="2"/>
    </xf>
    <xf numFmtId="49" fontId="6" fillId="2" borderId="0" xfId="0" applyNumberFormat="1" applyFont="1" applyFill="1" applyAlignment="1">
      <alignment horizontal="left" wrapText="1"/>
    </xf>
    <xf numFmtId="0" fontId="6" fillId="2" borderId="0" xfId="0" applyFont="1" applyFill="1" applyAlignment="1">
      <alignment horizontal="left"/>
    </xf>
    <xf numFmtId="0" fontId="6" fillId="2" borderId="0" xfId="0" applyFont="1" applyFill="1" applyAlignment="1">
      <alignment horizontal="right" indent="2"/>
    </xf>
    <xf numFmtId="3" fontId="6" fillId="2" borderId="0" xfId="0" applyNumberFormat="1" applyFont="1" applyFill="1" applyAlignment="1">
      <alignment horizontal="right"/>
    </xf>
    <xf numFmtId="164" fontId="6" fillId="2" borderId="0" xfId="0" applyNumberFormat="1" applyFont="1" applyFill="1" applyAlignment="1">
      <alignment horizontal="right" indent="2"/>
    </xf>
    <xf numFmtId="49" fontId="7" fillId="2" borderId="0" xfId="0" applyNumberFormat="1" applyFont="1" applyFill="1" applyAlignment="1">
      <alignment horizontal="left" wrapText="1"/>
    </xf>
    <xf numFmtId="3" fontId="7" fillId="2" borderId="0" xfId="0" applyNumberFormat="1" applyFont="1" applyFill="1" applyAlignment="1">
      <alignment horizontal="right"/>
    </xf>
    <xf numFmtId="164" fontId="7" fillId="2" borderId="0" xfId="0" applyNumberFormat="1" applyFont="1" applyFill="1" applyAlignment="1">
      <alignment horizontal="right" indent="2"/>
    </xf>
    <xf numFmtId="0" fontId="7" fillId="2" borderId="0" xfId="0" applyFont="1" applyFill="1" applyAlignment="1">
      <alignment horizontal="left" wrapText="1"/>
    </xf>
    <xf numFmtId="0" fontId="7" fillId="2" borderId="0" xfId="0" applyFont="1" applyFill="1" applyAlignment="1">
      <alignment horizontal="left"/>
    </xf>
    <xf numFmtId="0" fontId="7" fillId="2" borderId="0" xfId="0" applyFont="1" applyFill="1" applyAlignment="1">
      <alignment horizontal="right" indent="2"/>
    </xf>
    <xf numFmtId="3" fontId="7" fillId="2" borderId="0" xfId="0" applyNumberFormat="1" applyFont="1" applyFill="1" applyAlignment="1">
      <alignment horizontal="right" indent="2"/>
    </xf>
    <xf numFmtId="0" fontId="7" fillId="2" borderId="0" xfId="0" applyFont="1" applyFill="1" applyBorder="1" applyAlignment="1">
      <alignment horizontal="left"/>
    </xf>
    <xf numFmtId="0" fontId="8" fillId="2" borderId="0" xfId="0" applyFont="1" applyFill="1" applyAlignment="1">
      <alignment horizontal="left" vertical="center"/>
    </xf>
    <xf numFmtId="0" fontId="8" fillId="2" borderId="0" xfId="0" applyFont="1" applyFill="1" applyAlignment="1">
      <alignment horizontal="right" vertical="center" indent="2"/>
    </xf>
    <xf numFmtId="0" fontId="9" fillId="2" borderId="0" xfId="0" applyFont="1" applyFill="1" applyAlignment="1">
      <alignment horizontal="left"/>
    </xf>
    <xf numFmtId="0" fontId="9" fillId="2" borderId="0" xfId="0" applyFont="1" applyFill="1" applyAlignment="1">
      <alignment horizontal="right" indent="2"/>
    </xf>
    <xf numFmtId="0" fontId="10" fillId="2" borderId="0" xfId="0" applyFont="1" applyFill="1" applyAlignment="1">
      <alignment horizontal="left" vertical="top" wrapText="1"/>
    </xf>
    <xf numFmtId="0" fontId="4"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3" xfId="0" applyFont="1" applyFill="1" applyBorder="1" applyAlignment="1">
      <alignment horizontal="left" vertical="distributed" wrapText="1"/>
    </xf>
    <xf numFmtId="49" fontId="11" fillId="2" borderId="1" xfId="0" applyNumberFormat="1" applyFont="1" applyFill="1" applyBorder="1" applyAlignment="1">
      <alignment horizontal="center" wrapText="1"/>
    </xf>
    <xf numFmtId="49" fontId="11" fillId="2" borderId="2" xfId="0" applyNumberFormat="1" applyFont="1" applyFill="1" applyBorder="1" applyAlignment="1">
      <alignment horizontal="center" wrapText="1"/>
    </xf>
    <xf numFmtId="0" fontId="11" fillId="2" borderId="2" xfId="0" applyFont="1" applyFill="1" applyBorder="1" applyAlignment="1">
      <alignment horizontal="righ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zoomScaleNormal="100" workbookViewId="0">
      <selection activeCell="A3" sqref="A3"/>
    </sheetView>
  </sheetViews>
  <sheetFormatPr defaultRowHeight="12.75" x14ac:dyDescent="0.2"/>
  <cols>
    <col min="1" max="1" width="38.42578125" customWidth="1"/>
    <col min="2" max="7" width="15.7109375" customWidth="1"/>
    <col min="8" max="8" width="16.7109375" style="9" customWidth="1"/>
    <col min="9" max="9" width="8.85546875" style="10"/>
  </cols>
  <sheetData>
    <row r="1" spans="1:9" ht="13.5" thickBot="1" x14ac:dyDescent="0.25"/>
    <row r="2" spans="1:9" s="13" customFormat="1" ht="45" customHeight="1" thickTop="1" x14ac:dyDescent="0.2">
      <c r="A2" s="39" t="s">
        <v>51</v>
      </c>
      <c r="B2" s="39"/>
      <c r="C2" s="39"/>
      <c r="D2" s="39"/>
      <c r="E2" s="39"/>
      <c r="F2" s="39"/>
      <c r="G2" s="39"/>
      <c r="H2" s="39"/>
    </row>
    <row r="3" spans="1:9" s="2" customFormat="1" ht="28.5" customHeight="1" x14ac:dyDescent="0.2">
      <c r="A3" s="40" t="s">
        <v>0</v>
      </c>
      <c r="B3" s="41" t="s">
        <v>1</v>
      </c>
      <c r="C3" s="41" t="s">
        <v>2</v>
      </c>
      <c r="D3" s="41" t="s">
        <v>3</v>
      </c>
      <c r="E3" s="41" t="s">
        <v>4</v>
      </c>
      <c r="F3" s="41" t="s">
        <v>5</v>
      </c>
      <c r="G3" s="41" t="s">
        <v>6</v>
      </c>
      <c r="H3" s="14" t="s">
        <v>52</v>
      </c>
      <c r="I3" s="11"/>
    </row>
    <row r="4" spans="1:9" s="2" customFormat="1" ht="12.6" customHeight="1" x14ac:dyDescent="0.2">
      <c r="A4" s="15"/>
      <c r="B4" s="16"/>
      <c r="C4" s="16"/>
      <c r="D4" s="16"/>
      <c r="E4" s="16"/>
      <c r="F4" s="17"/>
      <c r="G4" s="17"/>
      <c r="H4" s="18"/>
      <c r="I4" s="11"/>
    </row>
    <row r="5" spans="1:9" s="2" customFormat="1" ht="12.6" customHeight="1" x14ac:dyDescent="0.2">
      <c r="A5" s="19" t="s">
        <v>8</v>
      </c>
      <c r="B5" s="16">
        <f t="shared" ref="B5:G5" si="0">(B7+B56+B61+B65+B76)</f>
        <v>1068185</v>
      </c>
      <c r="C5" s="16">
        <f t="shared" si="0"/>
        <v>1175648</v>
      </c>
      <c r="D5" s="16">
        <f t="shared" si="0"/>
        <v>1105481</v>
      </c>
      <c r="E5" s="16">
        <f t="shared" si="0"/>
        <v>1088434</v>
      </c>
      <c r="F5" s="16">
        <f t="shared" si="0"/>
        <v>1095318</v>
      </c>
      <c r="G5" s="16">
        <f t="shared" si="0"/>
        <v>1099482</v>
      </c>
      <c r="H5" s="18">
        <f>(G5-F5)/F5*100</f>
        <v>0.38016356893614456</v>
      </c>
      <c r="I5" s="11"/>
    </row>
    <row r="6" spans="1:9" s="2" customFormat="1" ht="12.6" customHeight="1" x14ac:dyDescent="0.2">
      <c r="A6" s="15"/>
      <c r="B6" s="20"/>
      <c r="C6" s="20"/>
      <c r="D6" s="20"/>
      <c r="E6" s="20"/>
      <c r="F6" s="20"/>
      <c r="G6" s="20"/>
      <c r="H6" s="21"/>
      <c r="I6" s="11"/>
    </row>
    <row r="7" spans="1:9" s="2" customFormat="1" ht="12.6" customHeight="1" x14ac:dyDescent="0.2">
      <c r="A7" s="19" t="s">
        <v>9</v>
      </c>
      <c r="B7" s="22">
        <f t="shared" ref="B7:G7" si="1">(B8+B20+B31)</f>
        <v>544805</v>
      </c>
      <c r="C7" s="22">
        <f t="shared" si="1"/>
        <v>604037</v>
      </c>
      <c r="D7" s="22">
        <f t="shared" si="1"/>
        <v>582089</v>
      </c>
      <c r="E7" s="22">
        <f t="shared" si="1"/>
        <v>563591</v>
      </c>
      <c r="F7" s="22">
        <f t="shared" si="1"/>
        <v>568292</v>
      </c>
      <c r="G7" s="22">
        <f t="shared" si="1"/>
        <v>568102</v>
      </c>
      <c r="H7" s="23">
        <f t="shared" ref="H7:H18" si="2">(G7-F7)/F7*100</f>
        <v>-3.3433516572466265E-2</v>
      </c>
      <c r="I7" s="11"/>
    </row>
    <row r="8" spans="1:9" s="2" customFormat="1" ht="12.6" customHeight="1" x14ac:dyDescent="0.2">
      <c r="A8" s="19" t="s">
        <v>10</v>
      </c>
      <c r="B8" s="22">
        <f t="shared" ref="B8:G8" si="3">(B9+B10+B11+B12+B13+B14+B15+B16+B17+B18)</f>
        <v>168073</v>
      </c>
      <c r="C8" s="22">
        <f t="shared" si="3"/>
        <v>201720</v>
      </c>
      <c r="D8" s="22">
        <f t="shared" si="3"/>
        <v>182395</v>
      </c>
      <c r="E8" s="22">
        <f t="shared" si="3"/>
        <v>186706</v>
      </c>
      <c r="F8" s="22">
        <f t="shared" si="3"/>
        <v>191817</v>
      </c>
      <c r="G8" s="22">
        <f t="shared" si="3"/>
        <v>192622</v>
      </c>
      <c r="H8" s="23">
        <f t="shared" si="2"/>
        <v>0.41967083209517403</v>
      </c>
      <c r="I8" s="11"/>
    </row>
    <row r="9" spans="1:9" s="2" customFormat="1" ht="12.6" customHeight="1" x14ac:dyDescent="0.2">
      <c r="A9" s="24" t="s">
        <v>11</v>
      </c>
      <c r="B9" s="25">
        <v>91362</v>
      </c>
      <c r="C9" s="25">
        <v>107725</v>
      </c>
      <c r="D9" s="25">
        <v>98353</v>
      </c>
      <c r="E9" s="25">
        <v>101996</v>
      </c>
      <c r="F9" s="25">
        <v>103391</v>
      </c>
      <c r="G9" s="25">
        <v>102846</v>
      </c>
      <c r="H9" s="26">
        <f t="shared" si="2"/>
        <v>-0.52712518497741589</v>
      </c>
      <c r="I9" s="11"/>
    </row>
    <row r="10" spans="1:9" s="2" customFormat="1" ht="12.6" customHeight="1" x14ac:dyDescent="0.2">
      <c r="A10" s="24" t="s">
        <v>12</v>
      </c>
      <c r="B10" s="25">
        <v>5340</v>
      </c>
      <c r="C10" s="25">
        <v>3183</v>
      </c>
      <c r="D10" s="25">
        <v>3200</v>
      </c>
      <c r="E10" s="25">
        <v>5279</v>
      </c>
      <c r="F10" s="25">
        <v>3950</v>
      </c>
      <c r="G10" s="25">
        <v>3636</v>
      </c>
      <c r="H10" s="26">
        <f t="shared" si="2"/>
        <v>-7.9493670886075947</v>
      </c>
      <c r="I10" s="11"/>
    </row>
    <row r="11" spans="1:9" s="2" customFormat="1" ht="12.6" customHeight="1" x14ac:dyDescent="0.2">
      <c r="A11" s="24" t="s">
        <v>13</v>
      </c>
      <c r="B11" s="25">
        <v>23727</v>
      </c>
      <c r="C11" s="25">
        <v>38345</v>
      </c>
      <c r="D11" s="25">
        <v>29354</v>
      </c>
      <c r="E11" s="25">
        <v>27530</v>
      </c>
      <c r="F11" s="25">
        <v>27770</v>
      </c>
      <c r="G11" s="25">
        <v>27325</v>
      </c>
      <c r="H11" s="26">
        <f t="shared" si="2"/>
        <v>-1.6024486856319768</v>
      </c>
      <c r="I11" s="11"/>
    </row>
    <row r="12" spans="1:9" s="2" customFormat="1" ht="12.6" customHeight="1" x14ac:dyDescent="0.2">
      <c r="A12" s="24" t="s">
        <v>14</v>
      </c>
      <c r="B12" s="25">
        <v>2339</v>
      </c>
      <c r="C12" s="25">
        <v>2104</v>
      </c>
      <c r="D12" s="25">
        <v>1907</v>
      </c>
      <c r="E12" s="25">
        <v>1896</v>
      </c>
      <c r="F12" s="25">
        <v>1862</v>
      </c>
      <c r="G12" s="25">
        <v>1898</v>
      </c>
      <c r="H12" s="26">
        <f t="shared" si="2"/>
        <v>1.9334049409237379</v>
      </c>
      <c r="I12" s="11"/>
    </row>
    <row r="13" spans="1:9" s="2" customFormat="1" ht="12.6" customHeight="1" x14ac:dyDescent="0.2">
      <c r="A13" s="24" t="s">
        <v>15</v>
      </c>
      <c r="B13" s="25">
        <v>9194</v>
      </c>
      <c r="C13" s="25">
        <v>6981</v>
      </c>
      <c r="D13" s="25">
        <v>6234</v>
      </c>
      <c r="E13" s="25">
        <v>5895</v>
      </c>
      <c r="F13" s="25">
        <v>6179</v>
      </c>
      <c r="G13" s="25">
        <v>6682</v>
      </c>
      <c r="H13" s="26">
        <f t="shared" si="2"/>
        <v>8.1404758051464636</v>
      </c>
      <c r="I13" s="11"/>
    </row>
    <row r="14" spans="1:9" s="2" customFormat="1" ht="12.6" customHeight="1" x14ac:dyDescent="0.2">
      <c r="A14" s="24" t="s">
        <v>16</v>
      </c>
      <c r="B14" s="25">
        <v>24016</v>
      </c>
      <c r="C14" s="25">
        <v>30727</v>
      </c>
      <c r="D14" s="25">
        <v>29536</v>
      </c>
      <c r="E14" s="25">
        <v>28070</v>
      </c>
      <c r="F14" s="25">
        <v>29451</v>
      </c>
      <c r="G14" s="25">
        <v>28764</v>
      </c>
      <c r="H14" s="26">
        <f t="shared" si="2"/>
        <v>-2.3326881939492718</v>
      </c>
      <c r="I14" s="11"/>
    </row>
    <row r="15" spans="1:9" s="2" customFormat="1" ht="12.6" customHeight="1" x14ac:dyDescent="0.2">
      <c r="A15" s="24" t="s">
        <v>17</v>
      </c>
      <c r="B15" s="25">
        <v>397</v>
      </c>
      <c r="C15" s="25">
        <v>179</v>
      </c>
      <c r="D15" s="25">
        <v>151</v>
      </c>
      <c r="E15" s="25">
        <v>169</v>
      </c>
      <c r="F15" s="25">
        <v>260</v>
      </c>
      <c r="G15" s="25">
        <v>337</v>
      </c>
      <c r="H15" s="26">
        <f t="shared" si="2"/>
        <v>29.615384615384617</v>
      </c>
      <c r="I15" s="11"/>
    </row>
    <row r="16" spans="1:9" s="2" customFormat="1" ht="12.6" customHeight="1" x14ac:dyDescent="0.2">
      <c r="A16" s="24" t="s">
        <v>18</v>
      </c>
      <c r="B16" s="25">
        <v>1878</v>
      </c>
      <c r="C16" s="25">
        <v>2488</v>
      </c>
      <c r="D16" s="25">
        <v>2370</v>
      </c>
      <c r="E16" s="25">
        <v>2195</v>
      </c>
      <c r="F16" s="25">
        <v>2496</v>
      </c>
      <c r="G16" s="25">
        <v>2913</v>
      </c>
      <c r="H16" s="26">
        <f t="shared" si="2"/>
        <v>16.706730769230766</v>
      </c>
      <c r="I16" s="11"/>
    </row>
    <row r="17" spans="1:9" s="2" customFormat="1" ht="12.6" customHeight="1" x14ac:dyDescent="0.2">
      <c r="A17" s="24" t="s">
        <v>19</v>
      </c>
      <c r="B17" s="25">
        <v>0</v>
      </c>
      <c r="C17" s="25">
        <v>600</v>
      </c>
      <c r="D17" s="25">
        <v>2654</v>
      </c>
      <c r="E17" s="25">
        <v>5103</v>
      </c>
      <c r="F17" s="25">
        <v>7338</v>
      </c>
      <c r="G17" s="25">
        <v>8192</v>
      </c>
      <c r="H17" s="26">
        <f t="shared" si="2"/>
        <v>11.63804851458163</v>
      </c>
      <c r="I17" s="11"/>
    </row>
    <row r="18" spans="1:9" s="2" customFormat="1" ht="12.6" customHeight="1" x14ac:dyDescent="0.2">
      <c r="A18" s="24" t="s">
        <v>20</v>
      </c>
      <c r="B18" s="25">
        <v>9820</v>
      </c>
      <c r="C18" s="25">
        <v>9388</v>
      </c>
      <c r="D18" s="25">
        <v>8636</v>
      </c>
      <c r="E18" s="25">
        <v>8573</v>
      </c>
      <c r="F18" s="25">
        <v>9120</v>
      </c>
      <c r="G18" s="25">
        <v>10029</v>
      </c>
      <c r="H18" s="26">
        <f t="shared" si="2"/>
        <v>9.9671052631578956</v>
      </c>
      <c r="I18" s="11"/>
    </row>
    <row r="19" spans="1:9" s="2" customFormat="1" ht="12.6" customHeight="1" x14ac:dyDescent="0.2">
      <c r="A19" s="27"/>
      <c r="B19" s="28"/>
      <c r="C19" s="28"/>
      <c r="D19" s="28"/>
      <c r="E19" s="28"/>
      <c r="F19" s="28"/>
      <c r="G19" s="28"/>
      <c r="H19" s="29"/>
      <c r="I19" s="11"/>
    </row>
    <row r="20" spans="1:9" s="2" customFormat="1" ht="12.6" customHeight="1" x14ac:dyDescent="0.2">
      <c r="A20" s="19" t="s">
        <v>21</v>
      </c>
      <c r="B20" s="22">
        <f t="shared" ref="B20:G20" si="4">(B21+B22+B23+B24+B25+B26+B27+B28+B29)</f>
        <v>353301</v>
      </c>
      <c r="C20" s="22">
        <f t="shared" si="4"/>
        <v>375455</v>
      </c>
      <c r="D20" s="22">
        <f t="shared" si="4"/>
        <v>372952</v>
      </c>
      <c r="E20" s="22">
        <f t="shared" si="4"/>
        <v>350754</v>
      </c>
      <c r="F20" s="22">
        <f t="shared" si="4"/>
        <v>349788</v>
      </c>
      <c r="G20" s="22">
        <f t="shared" si="4"/>
        <v>348629</v>
      </c>
      <c r="H20" s="23">
        <f t="shared" ref="H20:H27" si="5">(G20-F20)/F20*100</f>
        <v>-0.33134355666861071</v>
      </c>
      <c r="I20" s="11"/>
    </row>
    <row r="21" spans="1:9" s="2" customFormat="1" ht="12.6" customHeight="1" x14ac:dyDescent="0.2">
      <c r="A21" s="24" t="s">
        <v>11</v>
      </c>
      <c r="B21" s="25">
        <v>235708</v>
      </c>
      <c r="C21" s="25">
        <v>229946</v>
      </c>
      <c r="D21" s="25">
        <v>228828</v>
      </c>
      <c r="E21" s="25">
        <v>218218</v>
      </c>
      <c r="F21" s="25">
        <v>215725</v>
      </c>
      <c r="G21" s="25">
        <v>214886</v>
      </c>
      <c r="H21" s="26">
        <f t="shared" si="5"/>
        <v>-0.38892108007880399</v>
      </c>
      <c r="I21" s="11"/>
    </row>
    <row r="22" spans="1:9" s="2" customFormat="1" ht="12.6" customHeight="1" x14ac:dyDescent="0.2">
      <c r="A22" s="24" t="s">
        <v>22</v>
      </c>
      <c r="B22" s="25">
        <v>9314</v>
      </c>
      <c r="C22" s="25">
        <v>22121</v>
      </c>
      <c r="D22" s="25">
        <v>19178</v>
      </c>
      <c r="E22" s="25">
        <v>14416</v>
      </c>
      <c r="F22" s="25">
        <v>14768</v>
      </c>
      <c r="G22" s="25">
        <v>15285</v>
      </c>
      <c r="H22" s="26">
        <f t="shared" si="5"/>
        <v>3.5008125677139761</v>
      </c>
      <c r="I22" s="11"/>
    </row>
    <row r="23" spans="1:9" s="2" customFormat="1" ht="12.6" customHeight="1" x14ac:dyDescent="0.2">
      <c r="A23" s="24" t="s">
        <v>23</v>
      </c>
      <c r="B23" s="25">
        <v>4931</v>
      </c>
      <c r="C23" s="25">
        <v>4966</v>
      </c>
      <c r="D23" s="25">
        <v>5883</v>
      </c>
      <c r="E23" s="25">
        <v>5444</v>
      </c>
      <c r="F23" s="25">
        <v>4683</v>
      </c>
      <c r="G23" s="25">
        <v>4710</v>
      </c>
      <c r="H23" s="26">
        <f t="shared" si="5"/>
        <v>0.57655349135169764</v>
      </c>
      <c r="I23" s="11"/>
    </row>
    <row r="24" spans="1:9" s="2" customFormat="1" ht="12.6" customHeight="1" x14ac:dyDescent="0.2">
      <c r="A24" s="24" t="s">
        <v>24</v>
      </c>
      <c r="B24" s="25">
        <v>21059</v>
      </c>
      <c r="C24" s="25">
        <v>22763</v>
      </c>
      <c r="D24" s="25">
        <v>20650</v>
      </c>
      <c r="E24" s="25">
        <v>22090</v>
      </c>
      <c r="F24" s="25">
        <v>22187</v>
      </c>
      <c r="G24" s="25">
        <v>21239</v>
      </c>
      <c r="H24" s="26">
        <f t="shared" si="5"/>
        <v>-4.2727723441655021</v>
      </c>
      <c r="I24" s="11"/>
    </row>
    <row r="25" spans="1:9" s="2" customFormat="1" ht="12.6" customHeight="1" x14ac:dyDescent="0.2">
      <c r="A25" s="24" t="s">
        <v>25</v>
      </c>
      <c r="B25" s="25">
        <v>49238</v>
      </c>
      <c r="C25" s="25">
        <v>56850</v>
      </c>
      <c r="D25" s="25">
        <v>59722</v>
      </c>
      <c r="E25" s="25">
        <v>55712</v>
      </c>
      <c r="F25" s="25">
        <v>57763</v>
      </c>
      <c r="G25" s="25">
        <v>58552</v>
      </c>
      <c r="H25" s="26">
        <f t="shared" si="5"/>
        <v>1.365926284992123</v>
      </c>
      <c r="I25" s="11"/>
    </row>
    <row r="26" spans="1:9" s="2" customFormat="1" ht="12.6" customHeight="1" x14ac:dyDescent="0.2">
      <c r="A26" s="24" t="s">
        <v>14</v>
      </c>
      <c r="B26" s="25">
        <v>1194</v>
      </c>
      <c r="C26" s="25">
        <v>1021</v>
      </c>
      <c r="D26" s="25">
        <v>1200</v>
      </c>
      <c r="E26" s="25">
        <v>997</v>
      </c>
      <c r="F26" s="25">
        <v>1221</v>
      </c>
      <c r="G26" s="25">
        <v>1258</v>
      </c>
      <c r="H26" s="26">
        <f t="shared" si="5"/>
        <v>3.0303030303030303</v>
      </c>
      <c r="I26" s="11"/>
    </row>
    <row r="27" spans="1:9" s="2" customFormat="1" ht="12.6" customHeight="1" x14ac:dyDescent="0.2">
      <c r="A27" s="24" t="s">
        <v>15</v>
      </c>
      <c r="B27" s="25">
        <v>13982</v>
      </c>
      <c r="C27" s="25">
        <v>12415</v>
      </c>
      <c r="D27" s="25">
        <v>12848</v>
      </c>
      <c r="E27" s="25">
        <v>10372</v>
      </c>
      <c r="F27" s="25">
        <v>10313</v>
      </c>
      <c r="G27" s="25">
        <v>9873</v>
      </c>
      <c r="H27" s="26">
        <f t="shared" si="5"/>
        <v>-4.2664598080093086</v>
      </c>
      <c r="I27" s="11"/>
    </row>
    <row r="28" spans="1:9" s="2" customFormat="1" ht="12.6" customHeight="1" x14ac:dyDescent="0.2">
      <c r="A28" s="24" t="s">
        <v>26</v>
      </c>
      <c r="B28" s="25">
        <v>433</v>
      </c>
      <c r="C28" s="25">
        <v>5</v>
      </c>
      <c r="D28" s="25">
        <v>2</v>
      </c>
      <c r="E28" s="25">
        <v>1</v>
      </c>
      <c r="F28" s="25">
        <v>1</v>
      </c>
      <c r="G28" s="25">
        <v>0</v>
      </c>
      <c r="H28" s="30">
        <f>(G28-F28)/F28*100</f>
        <v>-100</v>
      </c>
      <c r="I28" s="11"/>
    </row>
    <row r="29" spans="1:9" s="2" customFormat="1" ht="12.6" customHeight="1" x14ac:dyDescent="0.2">
      <c r="A29" s="24" t="s">
        <v>27</v>
      </c>
      <c r="B29" s="25">
        <v>17442</v>
      </c>
      <c r="C29" s="25">
        <v>25368</v>
      </c>
      <c r="D29" s="25">
        <v>24641</v>
      </c>
      <c r="E29" s="25">
        <v>23504</v>
      </c>
      <c r="F29" s="25">
        <v>23127</v>
      </c>
      <c r="G29" s="25">
        <v>22826</v>
      </c>
      <c r="H29" s="26">
        <f>(G29-F29)/F29*100</f>
        <v>-1.3015090586760065</v>
      </c>
      <c r="I29" s="11"/>
    </row>
    <row r="30" spans="1:9" s="2" customFormat="1" ht="12.6" customHeight="1" x14ac:dyDescent="0.2">
      <c r="A30" s="27"/>
      <c r="B30" s="28"/>
      <c r="C30" s="28"/>
      <c r="D30" s="28"/>
      <c r="E30" s="28"/>
      <c r="F30" s="28"/>
      <c r="G30" s="28"/>
      <c r="H30" s="29"/>
      <c r="I30" s="11"/>
    </row>
    <row r="31" spans="1:9" s="2" customFormat="1" ht="12.6" customHeight="1" x14ac:dyDescent="0.2">
      <c r="A31" s="19" t="s">
        <v>28</v>
      </c>
      <c r="B31" s="22">
        <f t="shared" ref="B31:G31" si="6">(B32+B33+B34+B35)</f>
        <v>23431</v>
      </c>
      <c r="C31" s="22">
        <f t="shared" si="6"/>
        <v>26862</v>
      </c>
      <c r="D31" s="22">
        <f t="shared" si="6"/>
        <v>26742</v>
      </c>
      <c r="E31" s="22">
        <f t="shared" si="6"/>
        <v>26131</v>
      </c>
      <c r="F31" s="22">
        <f t="shared" si="6"/>
        <v>26687</v>
      </c>
      <c r="G31" s="22">
        <f t="shared" si="6"/>
        <v>26851</v>
      </c>
      <c r="H31" s="23">
        <f>(G31-F31)/F31*100</f>
        <v>0.61453141979240833</v>
      </c>
      <c r="I31" s="11"/>
    </row>
    <row r="32" spans="1:9" s="2" customFormat="1" ht="12.6" customHeight="1" x14ac:dyDescent="0.2">
      <c r="A32" s="24" t="s">
        <v>29</v>
      </c>
      <c r="B32" s="25">
        <v>9172</v>
      </c>
      <c r="C32" s="25">
        <v>8710</v>
      </c>
      <c r="D32" s="25">
        <v>8481</v>
      </c>
      <c r="E32" s="25">
        <v>8179</v>
      </c>
      <c r="F32" s="25">
        <v>8019</v>
      </c>
      <c r="G32" s="25">
        <v>7314</v>
      </c>
      <c r="H32" s="26">
        <f>(G32-F32)/F32*100</f>
        <v>-8.7916199027310142</v>
      </c>
      <c r="I32" s="11"/>
    </row>
    <row r="33" spans="1:9" s="2" customFormat="1" ht="12.6" customHeight="1" x14ac:dyDescent="0.2">
      <c r="A33" s="24" t="s">
        <v>30</v>
      </c>
      <c r="B33" s="25">
        <v>2761</v>
      </c>
      <c r="C33" s="25">
        <v>3283</v>
      </c>
      <c r="D33" s="25">
        <v>3415</v>
      </c>
      <c r="E33" s="25">
        <v>3060</v>
      </c>
      <c r="F33" s="25">
        <v>3742</v>
      </c>
      <c r="G33" s="25">
        <v>4362</v>
      </c>
      <c r="H33" s="26">
        <f>(G33-F33)/F33*100</f>
        <v>16.568679850347408</v>
      </c>
      <c r="I33" s="11"/>
    </row>
    <row r="34" spans="1:9" s="2" customFormat="1" ht="12.6" customHeight="1" x14ac:dyDescent="0.2">
      <c r="A34" s="24" t="s">
        <v>31</v>
      </c>
      <c r="B34" s="25">
        <v>11021</v>
      </c>
      <c r="C34" s="25">
        <v>14431</v>
      </c>
      <c r="D34" s="25">
        <v>14406</v>
      </c>
      <c r="E34" s="25">
        <v>14426</v>
      </c>
      <c r="F34" s="25">
        <v>14455</v>
      </c>
      <c r="G34" s="25">
        <v>14725</v>
      </c>
      <c r="H34" s="26">
        <f>(G34-F34)/F34*100</f>
        <v>1.8678657903839502</v>
      </c>
      <c r="I34" s="11"/>
    </row>
    <row r="35" spans="1:9" s="2" customFormat="1" ht="12.6" customHeight="1" x14ac:dyDescent="0.2">
      <c r="A35" s="24" t="s">
        <v>14</v>
      </c>
      <c r="B35" s="25">
        <v>477</v>
      </c>
      <c r="C35" s="25">
        <v>438</v>
      </c>
      <c r="D35" s="25">
        <v>440</v>
      </c>
      <c r="E35" s="25">
        <v>466</v>
      </c>
      <c r="F35" s="25">
        <v>471</v>
      </c>
      <c r="G35" s="25">
        <v>450</v>
      </c>
      <c r="H35" s="26">
        <f>(G35-F35)/F35*100</f>
        <v>-4.4585987261146496</v>
      </c>
      <c r="I35" s="11"/>
    </row>
    <row r="36" spans="1:9" s="2" customFormat="1" ht="12.6" customHeight="1" x14ac:dyDescent="0.2">
      <c r="A36" s="24"/>
      <c r="B36" s="25"/>
      <c r="C36" s="25"/>
      <c r="D36" s="25"/>
      <c r="E36" s="25"/>
      <c r="F36" s="25"/>
      <c r="G36" s="25"/>
      <c r="H36" s="26"/>
      <c r="I36" s="11"/>
    </row>
    <row r="37" spans="1:9" s="2" customFormat="1" ht="12.6" customHeight="1" x14ac:dyDescent="0.2">
      <c r="A37" s="24"/>
      <c r="B37" s="25"/>
      <c r="C37" s="25"/>
      <c r="D37" s="25"/>
      <c r="E37" s="25"/>
      <c r="F37" s="25"/>
      <c r="G37" s="25"/>
      <c r="H37" s="26"/>
      <c r="I37" s="11"/>
    </row>
    <row r="38" spans="1:9" s="2" customFormat="1" ht="12.6" customHeight="1" x14ac:dyDescent="0.2">
      <c r="A38" s="24"/>
      <c r="B38" s="25"/>
      <c r="C38" s="25"/>
      <c r="D38" s="25"/>
      <c r="E38" s="25"/>
      <c r="F38" s="25"/>
      <c r="G38" s="25"/>
      <c r="H38" s="26"/>
      <c r="I38" s="11"/>
    </row>
    <row r="39" spans="1:9" s="2" customFormat="1" ht="12.6" customHeight="1" x14ac:dyDescent="0.2">
      <c r="A39" s="24"/>
      <c r="B39" s="25"/>
      <c r="C39" s="25"/>
      <c r="D39" s="25"/>
      <c r="E39" s="25"/>
      <c r="F39" s="25"/>
      <c r="G39" s="25"/>
      <c r="H39" s="26"/>
      <c r="I39" s="11"/>
    </row>
    <row r="40" spans="1:9" s="2" customFormat="1" ht="12.6" customHeight="1" x14ac:dyDescent="0.2">
      <c r="A40" s="3"/>
      <c r="B40" s="4"/>
      <c r="C40" s="4"/>
      <c r="D40" s="4"/>
      <c r="E40" s="4"/>
      <c r="F40" s="4"/>
      <c r="G40" s="4"/>
      <c r="H40" s="6"/>
      <c r="I40" s="11"/>
    </row>
    <row r="41" spans="1:9" s="2" customFormat="1" ht="12.6" customHeight="1" x14ac:dyDescent="0.2">
      <c r="A41" s="3"/>
      <c r="B41" s="4"/>
      <c r="C41" s="4"/>
      <c r="D41" s="4"/>
      <c r="E41" s="4"/>
      <c r="F41" s="4"/>
      <c r="G41" s="4"/>
      <c r="H41" s="6"/>
      <c r="I41" s="11"/>
    </row>
    <row r="42" spans="1:9" s="2" customFormat="1" ht="12.6" customHeight="1" x14ac:dyDescent="0.2">
      <c r="A42" s="3"/>
      <c r="B42" s="4"/>
      <c r="C42" s="4"/>
      <c r="D42" s="4"/>
      <c r="E42" s="4"/>
      <c r="F42" s="4"/>
      <c r="G42" s="4"/>
      <c r="H42" s="6"/>
      <c r="I42" s="11"/>
    </row>
    <row r="43" spans="1:9" s="2" customFormat="1" ht="12.6" customHeight="1" x14ac:dyDescent="0.2">
      <c r="A43" s="3"/>
      <c r="B43" s="4"/>
      <c r="C43" s="4"/>
      <c r="D43" s="4"/>
      <c r="E43" s="4"/>
      <c r="F43" s="4"/>
      <c r="G43" s="4"/>
      <c r="H43" s="6"/>
      <c r="I43" s="11"/>
    </row>
    <row r="44" spans="1:9" s="2" customFormat="1" ht="12.6" customHeight="1" x14ac:dyDescent="0.2">
      <c r="A44" s="3"/>
      <c r="B44" s="4"/>
      <c r="C44" s="4"/>
      <c r="D44" s="4"/>
      <c r="E44" s="4"/>
      <c r="F44" s="4"/>
      <c r="G44" s="4"/>
      <c r="H44" s="6"/>
      <c r="I44" s="11"/>
    </row>
    <row r="45" spans="1:9" s="2" customFormat="1" ht="12.6" customHeight="1" x14ac:dyDescent="0.2">
      <c r="A45" s="3"/>
      <c r="B45" s="4"/>
      <c r="C45" s="4"/>
      <c r="D45" s="4"/>
      <c r="E45" s="4"/>
      <c r="F45" s="4"/>
      <c r="G45" s="4"/>
      <c r="H45" s="6"/>
      <c r="I45" s="11"/>
    </row>
    <row r="46" spans="1:9" s="2" customFormat="1" ht="12.6" customHeight="1" x14ac:dyDescent="0.2">
      <c r="A46" s="3"/>
      <c r="B46" s="4"/>
      <c r="C46" s="4"/>
      <c r="D46" s="4"/>
      <c r="E46" s="4"/>
      <c r="F46" s="4"/>
      <c r="G46" s="4"/>
      <c r="H46" s="6"/>
      <c r="I46" s="11"/>
    </row>
    <row r="47" spans="1:9" s="2" customFormat="1" ht="12.6" customHeight="1" x14ac:dyDescent="0.2">
      <c r="A47" s="3"/>
      <c r="B47" s="4"/>
      <c r="C47" s="4"/>
      <c r="D47" s="4"/>
      <c r="E47" s="4"/>
      <c r="F47" s="4"/>
      <c r="G47" s="4"/>
      <c r="H47" s="6"/>
      <c r="I47" s="11"/>
    </row>
    <row r="48" spans="1:9" s="2" customFormat="1" ht="12.6" customHeight="1" x14ac:dyDescent="0.2">
      <c r="A48" s="3"/>
      <c r="B48" s="4"/>
      <c r="C48" s="4"/>
      <c r="D48" s="4"/>
      <c r="E48" s="4"/>
      <c r="F48" s="4"/>
      <c r="G48" s="4"/>
      <c r="H48" s="6"/>
      <c r="I48" s="11"/>
    </row>
    <row r="49" spans="1:9" s="2" customFormat="1" ht="12.6" customHeight="1" x14ac:dyDescent="0.2">
      <c r="A49" s="3"/>
      <c r="B49" s="4"/>
      <c r="C49" s="4"/>
      <c r="D49" s="4"/>
      <c r="E49" s="4"/>
      <c r="F49" s="4"/>
      <c r="G49" s="4"/>
      <c r="H49" s="6"/>
      <c r="I49" s="11"/>
    </row>
    <row r="50" spans="1:9" s="2" customFormat="1" ht="12.6" customHeight="1" thickBot="1" x14ac:dyDescent="0.25">
      <c r="A50" s="5"/>
      <c r="H50" s="7"/>
      <c r="I50" s="11"/>
    </row>
    <row r="51" spans="1:9" s="1" customFormat="1" ht="45" customHeight="1" thickTop="1" x14ac:dyDescent="0.15">
      <c r="A51" s="37" t="s">
        <v>50</v>
      </c>
      <c r="B51" s="38"/>
      <c r="C51" s="38"/>
      <c r="D51" s="38"/>
      <c r="E51" s="38"/>
      <c r="F51" s="38"/>
      <c r="G51" s="38"/>
      <c r="H51" s="38"/>
      <c r="I51" s="12"/>
    </row>
    <row r="52" spans="1:9" s="28" customFormat="1" ht="28.9" customHeight="1" x14ac:dyDescent="0.2">
      <c r="A52" s="40" t="s">
        <v>0</v>
      </c>
      <c r="B52" s="41" t="s">
        <v>1</v>
      </c>
      <c r="C52" s="41" t="s">
        <v>2</v>
      </c>
      <c r="D52" s="41" t="s">
        <v>3</v>
      </c>
      <c r="E52" s="41" t="s">
        <v>4</v>
      </c>
      <c r="F52" s="41" t="s">
        <v>5</v>
      </c>
      <c r="G52" s="41" t="s">
        <v>6</v>
      </c>
      <c r="H52" s="42" t="s">
        <v>7</v>
      </c>
      <c r="I52" s="31"/>
    </row>
    <row r="53" spans="1:9" s="2" customFormat="1" ht="12.6" customHeight="1" x14ac:dyDescent="0.2">
      <c r="A53" s="5"/>
      <c r="H53" s="7"/>
      <c r="I53" s="11"/>
    </row>
    <row r="54" spans="1:9" s="2" customFormat="1" ht="12.6" customHeight="1" x14ac:dyDescent="0.2">
      <c r="A54" s="5"/>
      <c r="H54" s="7"/>
      <c r="I54" s="11"/>
    </row>
    <row r="55" spans="1:9" s="2" customFormat="1" ht="12.6" customHeight="1" x14ac:dyDescent="0.2">
      <c r="A55" s="5"/>
      <c r="H55" s="7"/>
      <c r="I55" s="11"/>
    </row>
    <row r="56" spans="1:9" s="2" customFormat="1" ht="12.6" customHeight="1" x14ac:dyDescent="0.2">
      <c r="A56" s="19" t="s">
        <v>32</v>
      </c>
      <c r="B56" s="22">
        <f t="shared" ref="B56:G56" si="7">(B57+B58+B59)</f>
        <v>11055</v>
      </c>
      <c r="C56" s="22">
        <f t="shared" si="7"/>
        <v>15456</v>
      </c>
      <c r="D56" s="22">
        <f t="shared" si="7"/>
        <v>15689</v>
      </c>
      <c r="E56" s="22">
        <f t="shared" si="7"/>
        <v>16490</v>
      </c>
      <c r="F56" s="22">
        <f t="shared" si="7"/>
        <v>16367</v>
      </c>
      <c r="G56" s="22">
        <f t="shared" si="7"/>
        <v>17059</v>
      </c>
      <c r="H56" s="23">
        <f>(G56-F56)/F56*100</f>
        <v>4.2280197959308365</v>
      </c>
      <c r="I56" s="11"/>
    </row>
    <row r="57" spans="1:9" s="2" customFormat="1" ht="12.6" customHeight="1" x14ac:dyDescent="0.2">
      <c r="A57" s="24" t="s">
        <v>33</v>
      </c>
      <c r="B57" s="25">
        <v>10530</v>
      </c>
      <c r="C57" s="25">
        <v>15001</v>
      </c>
      <c r="D57" s="25">
        <v>15280</v>
      </c>
      <c r="E57" s="25">
        <v>16114</v>
      </c>
      <c r="F57" s="25">
        <v>15995</v>
      </c>
      <c r="G57" s="25">
        <v>16723</v>
      </c>
      <c r="H57" s="26">
        <f>(G57-F57)/F57*100</f>
        <v>4.5514223194748356</v>
      </c>
      <c r="I57" s="11"/>
    </row>
    <row r="58" spans="1:9" s="2" customFormat="1" ht="12.6" customHeight="1" x14ac:dyDescent="0.2">
      <c r="A58" s="24" t="s">
        <v>34</v>
      </c>
      <c r="B58" s="25">
        <v>318</v>
      </c>
      <c r="C58" s="25">
        <v>312</v>
      </c>
      <c r="D58" s="25">
        <v>271</v>
      </c>
      <c r="E58" s="25">
        <v>264</v>
      </c>
      <c r="F58" s="25">
        <v>266</v>
      </c>
      <c r="G58" s="25">
        <v>232</v>
      </c>
      <c r="H58" s="26">
        <f>(G58-F58)/F58*100</f>
        <v>-12.781954887218044</v>
      </c>
      <c r="I58" s="11"/>
    </row>
    <row r="59" spans="1:9" s="2" customFormat="1" ht="12.6" customHeight="1" x14ac:dyDescent="0.2">
      <c r="A59" s="24" t="s">
        <v>35</v>
      </c>
      <c r="B59" s="25">
        <v>207</v>
      </c>
      <c r="C59" s="25">
        <v>143</v>
      </c>
      <c r="D59" s="25">
        <v>138</v>
      </c>
      <c r="E59" s="25">
        <v>112</v>
      </c>
      <c r="F59" s="25">
        <v>106</v>
      </c>
      <c r="G59" s="25">
        <v>104</v>
      </c>
      <c r="H59" s="26">
        <f>(G59-F59)/F59*100</f>
        <v>-1.8867924528301887</v>
      </c>
      <c r="I59" s="11"/>
    </row>
    <row r="60" spans="1:9" s="2" customFormat="1" ht="12.6" customHeight="1" x14ac:dyDescent="0.2">
      <c r="A60" s="27"/>
      <c r="B60" s="28"/>
      <c r="C60" s="28"/>
      <c r="D60" s="28"/>
      <c r="E60" s="28"/>
      <c r="F60" s="28"/>
      <c r="G60" s="28"/>
      <c r="H60" s="29"/>
      <c r="I60" s="11"/>
    </row>
    <row r="61" spans="1:9" s="2" customFormat="1" ht="12.6" customHeight="1" x14ac:dyDescent="0.2">
      <c r="A61" s="19" t="s">
        <v>36</v>
      </c>
      <c r="B61" s="22">
        <f>(B62+B63)</f>
        <v>114751</v>
      </c>
      <c r="C61" s="22">
        <f>(C62+C63)</f>
        <v>125235</v>
      </c>
      <c r="D61" s="22">
        <f>(D62+D63)</f>
        <v>107144</v>
      </c>
      <c r="E61" s="22">
        <v>95137</v>
      </c>
      <c r="F61" s="22">
        <f>(F62+F63)</f>
        <v>88594</v>
      </c>
      <c r="G61" s="22">
        <f>(G62+G63)</f>
        <v>76345</v>
      </c>
      <c r="H61" s="23">
        <f>(G61-F61)/F61*100</f>
        <v>-13.825992730884709</v>
      </c>
      <c r="I61" s="11"/>
    </row>
    <row r="62" spans="1:9" s="2" customFormat="1" ht="12.6" customHeight="1" x14ac:dyDescent="0.2">
      <c r="A62" s="24" t="s">
        <v>37</v>
      </c>
      <c r="B62" s="25">
        <v>7558</v>
      </c>
      <c r="C62" s="25">
        <v>8404</v>
      </c>
      <c r="D62" s="25">
        <v>8351</v>
      </c>
      <c r="E62" s="25">
        <v>8606</v>
      </c>
      <c r="F62" s="25">
        <v>7000</v>
      </c>
      <c r="G62" s="25">
        <v>5716</v>
      </c>
      <c r="H62" s="26">
        <f>(G62-F62)/F62*100</f>
        <v>-18.342857142857145</v>
      </c>
      <c r="I62" s="11"/>
    </row>
    <row r="63" spans="1:9" s="2" customFormat="1" ht="12.6" customHeight="1" x14ac:dyDescent="0.2">
      <c r="A63" s="24" t="s">
        <v>38</v>
      </c>
      <c r="B63" s="25">
        <v>107193</v>
      </c>
      <c r="C63" s="25">
        <v>116831</v>
      </c>
      <c r="D63" s="25">
        <v>98793</v>
      </c>
      <c r="E63" s="25">
        <v>86531</v>
      </c>
      <c r="F63" s="25">
        <v>81594</v>
      </c>
      <c r="G63" s="25">
        <v>70629</v>
      </c>
      <c r="H63" s="26">
        <f>(G63-F63)/F63*100</f>
        <v>-13.438488124126774</v>
      </c>
      <c r="I63" s="11"/>
    </row>
    <row r="64" spans="1:9" s="2" customFormat="1" ht="12.6" customHeight="1" x14ac:dyDescent="0.2">
      <c r="A64" s="27"/>
      <c r="B64" s="28"/>
      <c r="C64" s="28"/>
      <c r="D64" s="28"/>
      <c r="E64" s="28"/>
      <c r="F64" s="28"/>
      <c r="G64" s="28"/>
      <c r="H64" s="29"/>
      <c r="I64" s="11"/>
    </row>
    <row r="65" spans="1:9" s="2" customFormat="1" ht="12.6" customHeight="1" x14ac:dyDescent="0.2">
      <c r="A65" s="19" t="s">
        <v>39</v>
      </c>
      <c r="B65" s="22">
        <f t="shared" ref="B65:G65" si="8">(B66+B67+B68+B69+B70+B71+B72+B73+B74)</f>
        <v>343909</v>
      </c>
      <c r="C65" s="22">
        <f t="shared" si="8"/>
        <v>378906</v>
      </c>
      <c r="D65" s="22">
        <f t="shared" si="8"/>
        <v>347556</v>
      </c>
      <c r="E65" s="22">
        <f t="shared" si="8"/>
        <v>351440</v>
      </c>
      <c r="F65" s="22">
        <f t="shared" si="8"/>
        <v>366854</v>
      </c>
      <c r="G65" s="22">
        <f t="shared" si="8"/>
        <v>380269</v>
      </c>
      <c r="H65" s="23">
        <f t="shared" ref="H65:H74" si="9">(G65-F65)/F65*100</f>
        <v>3.6567680875770745</v>
      </c>
      <c r="I65" s="11"/>
    </row>
    <row r="66" spans="1:9" s="2" customFormat="1" ht="12.6" customHeight="1" x14ac:dyDescent="0.2">
      <c r="A66" s="24" t="s">
        <v>40</v>
      </c>
      <c r="B66" s="25">
        <v>38411</v>
      </c>
      <c r="C66" s="25">
        <v>63313</v>
      </c>
      <c r="D66" s="25">
        <v>62523</v>
      </c>
      <c r="E66" s="25">
        <v>67607</v>
      </c>
      <c r="F66" s="25">
        <v>76710</v>
      </c>
      <c r="G66" s="25">
        <v>85597</v>
      </c>
      <c r="H66" s="26">
        <f t="shared" si="9"/>
        <v>11.585190979011863</v>
      </c>
      <c r="I66" s="11"/>
    </row>
    <row r="67" spans="1:9" s="2" customFormat="1" ht="12.6" customHeight="1" x14ac:dyDescent="0.2">
      <c r="A67" s="24" t="s">
        <v>41</v>
      </c>
      <c r="B67" s="25">
        <v>45808</v>
      </c>
      <c r="C67" s="25">
        <v>53597</v>
      </c>
      <c r="D67" s="25">
        <v>46709</v>
      </c>
      <c r="E67" s="25">
        <v>47055</v>
      </c>
      <c r="F67" s="25">
        <v>48256</v>
      </c>
      <c r="G67" s="25">
        <v>51551</v>
      </c>
      <c r="H67" s="26">
        <f t="shared" si="9"/>
        <v>6.8281664456233422</v>
      </c>
      <c r="I67" s="11"/>
    </row>
    <row r="68" spans="1:9" s="2" customFormat="1" ht="12.6" customHeight="1" x14ac:dyDescent="0.2">
      <c r="A68" s="24" t="s">
        <v>42</v>
      </c>
      <c r="B68" s="25">
        <v>100379</v>
      </c>
      <c r="C68" s="25">
        <v>101364</v>
      </c>
      <c r="D68" s="25">
        <v>93330</v>
      </c>
      <c r="E68" s="25">
        <v>92582</v>
      </c>
      <c r="F68" s="25">
        <v>94618</v>
      </c>
      <c r="G68" s="25">
        <v>96637</v>
      </c>
      <c r="H68" s="26">
        <f t="shared" si="9"/>
        <v>2.1338434547337717</v>
      </c>
      <c r="I68" s="11"/>
    </row>
    <row r="69" spans="1:9" s="2" customFormat="1" ht="12.6" customHeight="1" x14ac:dyDescent="0.2">
      <c r="A69" s="24" t="s">
        <v>43</v>
      </c>
      <c r="B69" s="25">
        <v>47225</v>
      </c>
      <c r="C69" s="25">
        <v>49936</v>
      </c>
      <c r="D69" s="25">
        <v>45094</v>
      </c>
      <c r="E69" s="25">
        <v>45741</v>
      </c>
      <c r="F69" s="25">
        <v>47406</v>
      </c>
      <c r="G69" s="25">
        <v>47583</v>
      </c>
      <c r="H69" s="26">
        <f t="shared" si="9"/>
        <v>0.3733704594355145</v>
      </c>
      <c r="I69" s="11"/>
    </row>
    <row r="70" spans="1:9" s="2" customFormat="1" ht="12.6" customHeight="1" x14ac:dyDescent="0.2">
      <c r="A70" s="24" t="s">
        <v>44</v>
      </c>
      <c r="B70" s="25">
        <v>19563</v>
      </c>
      <c r="C70" s="25">
        <v>23526</v>
      </c>
      <c r="D70" s="25">
        <v>23060</v>
      </c>
      <c r="E70" s="25">
        <v>22930</v>
      </c>
      <c r="F70" s="25">
        <v>24683</v>
      </c>
      <c r="G70" s="25">
        <v>22741</v>
      </c>
      <c r="H70" s="26">
        <f t="shared" si="9"/>
        <v>-7.8677632378560141</v>
      </c>
      <c r="I70" s="11"/>
    </row>
    <row r="71" spans="1:9" s="2" customFormat="1" ht="12.6" customHeight="1" x14ac:dyDescent="0.2">
      <c r="A71" s="24" t="s">
        <v>45</v>
      </c>
      <c r="B71" s="25">
        <v>62287</v>
      </c>
      <c r="C71" s="25">
        <v>64215</v>
      </c>
      <c r="D71" s="25">
        <v>56077</v>
      </c>
      <c r="E71" s="25">
        <v>54880</v>
      </c>
      <c r="F71" s="25">
        <v>54379</v>
      </c>
      <c r="G71" s="25">
        <v>55198</v>
      </c>
      <c r="H71" s="26">
        <f t="shared" si="9"/>
        <v>1.5060961032751614</v>
      </c>
      <c r="I71" s="11"/>
    </row>
    <row r="72" spans="1:9" s="2" customFormat="1" ht="12.6" customHeight="1" x14ac:dyDescent="0.2">
      <c r="A72" s="24" t="s">
        <v>46</v>
      </c>
      <c r="B72" s="25">
        <v>10725</v>
      </c>
      <c r="C72" s="25">
        <v>9449</v>
      </c>
      <c r="D72" s="25">
        <v>8064</v>
      </c>
      <c r="E72" s="25">
        <v>8079</v>
      </c>
      <c r="F72" s="25">
        <v>8372</v>
      </c>
      <c r="G72" s="25">
        <v>8360</v>
      </c>
      <c r="H72" s="26">
        <f t="shared" si="9"/>
        <v>-0.1433349259436216</v>
      </c>
      <c r="I72" s="11"/>
    </row>
    <row r="73" spans="1:9" s="2" customFormat="1" ht="12.6" customHeight="1" x14ac:dyDescent="0.2">
      <c r="A73" s="24" t="s">
        <v>47</v>
      </c>
      <c r="B73" s="25">
        <v>14258</v>
      </c>
      <c r="C73" s="25">
        <v>8575</v>
      </c>
      <c r="D73" s="25">
        <v>7582</v>
      </c>
      <c r="E73" s="25">
        <v>7660</v>
      </c>
      <c r="F73" s="25">
        <v>6378</v>
      </c>
      <c r="G73" s="25">
        <v>6214</v>
      </c>
      <c r="H73" s="26">
        <f t="shared" si="9"/>
        <v>-2.5713389777359672</v>
      </c>
      <c r="I73" s="11"/>
    </row>
    <row r="74" spans="1:9" s="2" customFormat="1" ht="12.6" customHeight="1" x14ac:dyDescent="0.2">
      <c r="A74" s="24" t="s">
        <v>48</v>
      </c>
      <c r="B74" s="25">
        <v>5253</v>
      </c>
      <c r="C74" s="25">
        <v>4931</v>
      </c>
      <c r="D74" s="25">
        <v>5117</v>
      </c>
      <c r="E74" s="25">
        <v>4906</v>
      </c>
      <c r="F74" s="25">
        <v>6052</v>
      </c>
      <c r="G74" s="25">
        <v>6388</v>
      </c>
      <c r="H74" s="26">
        <f t="shared" si="9"/>
        <v>5.5518836748182423</v>
      </c>
      <c r="I74" s="11"/>
    </row>
    <row r="75" spans="1:9" s="2" customFormat="1" ht="12.6" customHeight="1" x14ac:dyDescent="0.2">
      <c r="A75" s="27"/>
      <c r="B75" s="28"/>
      <c r="C75" s="28"/>
      <c r="D75" s="28"/>
      <c r="E75" s="28"/>
      <c r="F75" s="28"/>
      <c r="G75" s="28"/>
      <c r="H75" s="29"/>
      <c r="I75" s="11"/>
    </row>
    <row r="76" spans="1:9" s="2" customFormat="1" ht="12.6" customHeight="1" x14ac:dyDescent="0.2">
      <c r="A76" s="19" t="s">
        <v>49</v>
      </c>
      <c r="B76" s="22">
        <v>53665</v>
      </c>
      <c r="C76" s="22">
        <v>52014</v>
      </c>
      <c r="D76" s="22">
        <v>53003</v>
      </c>
      <c r="E76" s="22">
        <v>61776</v>
      </c>
      <c r="F76" s="22">
        <v>55211</v>
      </c>
      <c r="G76" s="22">
        <v>57707</v>
      </c>
      <c r="H76" s="23">
        <f>(G76-F76)/F76*100</f>
        <v>4.5208382387567694</v>
      </c>
      <c r="I76" s="11"/>
    </row>
    <row r="77" spans="1:9" s="1" customFormat="1" ht="12.6" customHeight="1" x14ac:dyDescent="0.15">
      <c r="A77" s="32"/>
      <c r="B77" s="32"/>
      <c r="C77" s="32"/>
      <c r="D77" s="32"/>
      <c r="E77" s="32"/>
      <c r="F77" s="32"/>
      <c r="G77" s="32"/>
      <c r="H77" s="33"/>
      <c r="I77" s="12"/>
    </row>
    <row r="78" spans="1:9" s="1" customFormat="1" ht="12.6" customHeight="1" x14ac:dyDescent="0.15">
      <c r="A78" s="34"/>
      <c r="B78" s="34"/>
      <c r="C78" s="34"/>
      <c r="D78" s="34"/>
      <c r="E78" s="34"/>
      <c r="F78" s="34"/>
      <c r="G78" s="34"/>
      <c r="H78" s="35"/>
      <c r="I78" s="12"/>
    </row>
    <row r="79" spans="1:9" s="1" customFormat="1" ht="68.25" customHeight="1" x14ac:dyDescent="0.15">
      <c r="A79" s="36" t="s">
        <v>53</v>
      </c>
      <c r="B79" s="36"/>
      <c r="C79" s="36"/>
      <c r="D79" s="36"/>
      <c r="E79" s="36"/>
      <c r="F79" s="36"/>
      <c r="G79" s="36"/>
      <c r="H79" s="36"/>
      <c r="I79" s="12"/>
    </row>
    <row r="80" spans="1:9" s="1" customFormat="1" ht="22.9" customHeight="1" x14ac:dyDescent="0.15">
      <c r="H80" s="8"/>
      <c r="I80" s="12"/>
    </row>
  </sheetData>
  <mergeCells count="3">
    <mergeCell ref="A79:H79"/>
    <mergeCell ref="A51:H51"/>
    <mergeCell ref="A2:H2"/>
  </mergeCells>
  <pageMargins left="0.1" right="0.1" top="0.25" bottom="0.25" header="0.3" footer="0.3"/>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S-17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AOUSC</cp:lastModifiedBy>
  <cp:lastPrinted>2018-01-26T18:36:11Z</cp:lastPrinted>
  <dcterms:created xsi:type="dcterms:W3CDTF">2017-10-31T14:18:50Z</dcterms:created>
  <dcterms:modified xsi:type="dcterms:W3CDTF">2018-01-26T18:36:17Z</dcterms:modified>
</cp:coreProperties>
</file>