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69D21E6F-276C-4423-BEFC-1BDC3F8953A0}" xr6:coauthVersionLast="31" xr6:coauthVersionMax="31" xr10:uidLastSave="{00000000-0000-0000-0000-000000000000}"/>
  <bookViews>
    <workbookView xWindow="480" yWindow="120" windowWidth="11340" windowHeight="8835" xr2:uid="{00000000-000D-0000-FFFF-FFFF00000000}"/>
  </bookViews>
  <sheets>
    <sheet name="Table H-14A" sheetId="3" r:id="rId1"/>
  </sheets>
  <definedNames>
    <definedName name="_xlnm.Print_Area" localSheetId="0">'Table H-14A'!$A$1:$G$118</definedName>
    <definedName name="_xlnm.Print_Titles" localSheetId="0">'Table H-14A'!$1:$5</definedName>
  </definedNames>
  <calcPr calcId="179017" concurrentCalc="0"/>
</workbook>
</file>

<file path=xl/calcChain.xml><?xml version="1.0" encoding="utf-8"?>
<calcChain xmlns="http://schemas.openxmlformats.org/spreadsheetml/2006/main">
  <c r="C112" i="3" l="1"/>
  <c r="G112" i="3"/>
  <c r="G111" i="3"/>
  <c r="C111" i="3"/>
  <c r="E111" i="3"/>
  <c r="G110" i="3"/>
  <c r="E110" i="3"/>
  <c r="C110" i="3"/>
  <c r="C109" i="3"/>
  <c r="G109" i="3"/>
  <c r="C108" i="3"/>
  <c r="G108" i="3"/>
  <c r="G107" i="3"/>
  <c r="C107" i="3"/>
  <c r="E107" i="3"/>
  <c r="G106" i="3"/>
  <c r="E106" i="3"/>
  <c r="C106" i="3"/>
  <c r="C105" i="3"/>
  <c r="G105" i="3"/>
  <c r="C104" i="3"/>
  <c r="G104" i="3"/>
  <c r="F103" i="3"/>
  <c r="D103" i="3"/>
  <c r="E103" i="3"/>
  <c r="C103" i="3"/>
  <c r="G103" i="3"/>
  <c r="C102" i="3"/>
  <c r="G102" i="3"/>
  <c r="G101" i="3"/>
  <c r="E101" i="3"/>
  <c r="C101" i="3"/>
  <c r="G100" i="3"/>
  <c r="E100" i="3"/>
  <c r="C100" i="3"/>
  <c r="C99" i="3"/>
  <c r="G99" i="3"/>
  <c r="C98" i="3"/>
  <c r="G98" i="3"/>
  <c r="G97" i="3"/>
  <c r="E97" i="3"/>
  <c r="C97" i="3"/>
  <c r="G96" i="3"/>
  <c r="E96" i="3"/>
  <c r="C96" i="3"/>
  <c r="C95" i="3"/>
  <c r="G95" i="3"/>
  <c r="F94" i="3"/>
  <c r="D94" i="3"/>
  <c r="C94" i="3"/>
  <c r="G94" i="3"/>
  <c r="C93" i="3"/>
  <c r="G93" i="3"/>
  <c r="C92" i="3"/>
  <c r="G92" i="3"/>
  <c r="G91" i="3"/>
  <c r="E91" i="3"/>
  <c r="C91" i="3"/>
  <c r="G90" i="3"/>
  <c r="E90" i="3"/>
  <c r="C90" i="3"/>
  <c r="C89" i="3"/>
  <c r="G89" i="3"/>
  <c r="C88" i="3"/>
  <c r="G88" i="3"/>
  <c r="G87" i="3"/>
  <c r="E87" i="3"/>
  <c r="C87" i="3"/>
  <c r="G86" i="3"/>
  <c r="E86" i="3"/>
  <c r="C86" i="3"/>
  <c r="C85" i="3"/>
  <c r="G85" i="3"/>
  <c r="C84" i="3"/>
  <c r="G84" i="3"/>
  <c r="G83" i="3"/>
  <c r="E83" i="3"/>
  <c r="C83" i="3"/>
  <c r="G82" i="3"/>
  <c r="E82" i="3"/>
  <c r="C82" i="3"/>
  <c r="C81" i="3"/>
  <c r="G81" i="3"/>
  <c r="C80" i="3"/>
  <c r="G80" i="3"/>
  <c r="G79" i="3"/>
  <c r="E79" i="3"/>
  <c r="C79" i="3"/>
  <c r="F78" i="3"/>
  <c r="D78" i="3"/>
  <c r="G77" i="3"/>
  <c r="E77" i="3"/>
  <c r="C77" i="3"/>
  <c r="G76" i="3"/>
  <c r="E76" i="3"/>
  <c r="C76" i="3"/>
  <c r="C75" i="3"/>
  <c r="G75" i="3"/>
  <c r="C74" i="3"/>
  <c r="G74" i="3"/>
  <c r="G73" i="3"/>
  <c r="E73" i="3"/>
  <c r="C73" i="3"/>
  <c r="G72" i="3"/>
  <c r="E72" i="3"/>
  <c r="C72" i="3"/>
  <c r="C71" i="3"/>
  <c r="G71" i="3"/>
  <c r="C70" i="3"/>
  <c r="G70" i="3"/>
  <c r="G69" i="3"/>
  <c r="E69" i="3"/>
  <c r="C69" i="3"/>
  <c r="G68" i="3"/>
  <c r="E68" i="3"/>
  <c r="C68" i="3"/>
  <c r="F67" i="3"/>
  <c r="D67" i="3"/>
  <c r="C67" i="3"/>
  <c r="E67" i="3"/>
  <c r="G66" i="3"/>
  <c r="E66" i="3"/>
  <c r="C66" i="3"/>
  <c r="C65" i="3"/>
  <c r="G65" i="3"/>
  <c r="C64" i="3"/>
  <c r="G64" i="3"/>
  <c r="G63" i="3"/>
  <c r="E63" i="3"/>
  <c r="C63" i="3"/>
  <c r="G62" i="3"/>
  <c r="E62" i="3"/>
  <c r="C62" i="3"/>
  <c r="C61" i="3"/>
  <c r="G61" i="3"/>
  <c r="C60" i="3"/>
  <c r="G60" i="3"/>
  <c r="F59" i="3"/>
  <c r="D59" i="3"/>
  <c r="E59" i="3"/>
  <c r="C59" i="3"/>
  <c r="G59" i="3"/>
  <c r="C58" i="3"/>
  <c r="G58" i="3"/>
  <c r="G57" i="3"/>
  <c r="E57" i="3"/>
  <c r="C57" i="3"/>
  <c r="G56" i="3"/>
  <c r="E56" i="3"/>
  <c r="C56" i="3"/>
  <c r="C55" i="3"/>
  <c r="E55" i="3"/>
  <c r="C54" i="3"/>
  <c r="G54" i="3"/>
  <c r="G53" i="3"/>
  <c r="E53" i="3"/>
  <c r="C53" i="3"/>
  <c r="G52" i="3"/>
  <c r="E52" i="3"/>
  <c r="C52" i="3"/>
  <c r="C51" i="3"/>
  <c r="G51" i="3"/>
  <c r="C50" i="3"/>
  <c r="G50" i="3"/>
  <c r="F49" i="3"/>
  <c r="D49" i="3"/>
  <c r="C49" i="3"/>
  <c r="G49" i="3"/>
  <c r="C48" i="3"/>
  <c r="G48" i="3"/>
  <c r="G47" i="3"/>
  <c r="E47" i="3"/>
  <c r="C47" i="3"/>
  <c r="G46" i="3"/>
  <c r="E46" i="3"/>
  <c r="C46" i="3"/>
  <c r="C45" i="3"/>
  <c r="C44" i="3"/>
  <c r="G44" i="3"/>
  <c r="G43" i="3"/>
  <c r="E43" i="3"/>
  <c r="C43" i="3"/>
  <c r="G42" i="3"/>
  <c r="E42" i="3"/>
  <c r="C42" i="3"/>
  <c r="C41" i="3"/>
  <c r="C40" i="3"/>
  <c r="G40" i="3"/>
  <c r="F39" i="3"/>
  <c r="D39" i="3"/>
  <c r="C39" i="3"/>
  <c r="G39" i="3"/>
  <c r="C38" i="3"/>
  <c r="G38" i="3"/>
  <c r="G37" i="3"/>
  <c r="E37" i="3"/>
  <c r="C37" i="3"/>
  <c r="G36" i="3"/>
  <c r="E36" i="3"/>
  <c r="C36" i="3"/>
  <c r="C35" i="3"/>
  <c r="C34" i="3"/>
  <c r="G34" i="3"/>
  <c r="G33" i="3"/>
  <c r="E33" i="3"/>
  <c r="C33" i="3"/>
  <c r="G32" i="3"/>
  <c r="E32" i="3"/>
  <c r="C32" i="3"/>
  <c r="C31" i="3"/>
  <c r="C30" i="3"/>
  <c r="G30" i="3"/>
  <c r="G29" i="3"/>
  <c r="F29" i="3"/>
  <c r="D29" i="3"/>
  <c r="E29" i="3"/>
  <c r="C29" i="3"/>
  <c r="C28" i="3"/>
  <c r="G28" i="3"/>
  <c r="G27" i="3"/>
  <c r="E27" i="3"/>
  <c r="C27" i="3"/>
  <c r="G26" i="3"/>
  <c r="E26" i="3"/>
  <c r="C26" i="3"/>
  <c r="C25" i="3"/>
  <c r="C24" i="3"/>
  <c r="G24" i="3"/>
  <c r="G23" i="3"/>
  <c r="E23" i="3"/>
  <c r="C23" i="3"/>
  <c r="F22" i="3"/>
  <c r="D22" i="3"/>
  <c r="G21" i="3"/>
  <c r="E21" i="3"/>
  <c r="C21" i="3"/>
  <c r="G20" i="3"/>
  <c r="E20" i="3"/>
  <c r="C20" i="3"/>
  <c r="C19" i="3"/>
  <c r="C18" i="3"/>
  <c r="G18" i="3"/>
  <c r="G17" i="3"/>
  <c r="E17" i="3"/>
  <c r="C17" i="3"/>
  <c r="G16" i="3"/>
  <c r="E16" i="3"/>
  <c r="C16" i="3"/>
  <c r="F15" i="3"/>
  <c r="D15" i="3"/>
  <c r="C15" i="3"/>
  <c r="E15" i="3"/>
  <c r="G14" i="3"/>
  <c r="E14" i="3"/>
  <c r="C14" i="3"/>
  <c r="C13" i="3"/>
  <c r="C12" i="3"/>
  <c r="G12" i="3"/>
  <c r="G11" i="3"/>
  <c r="E11" i="3"/>
  <c r="C11" i="3"/>
  <c r="G10" i="3"/>
  <c r="E10" i="3"/>
  <c r="C10" i="3"/>
  <c r="F9" i="3"/>
  <c r="G9" i="3"/>
  <c r="D9" i="3"/>
  <c r="C9" i="3"/>
  <c r="E9" i="3"/>
  <c r="F7" i="3"/>
  <c r="E35" i="3"/>
  <c r="G35" i="3"/>
  <c r="E39" i="3"/>
  <c r="G41" i="3"/>
  <c r="E41" i="3"/>
  <c r="G45" i="3"/>
  <c r="E45" i="3"/>
  <c r="G13" i="3"/>
  <c r="E13" i="3"/>
  <c r="G31" i="3"/>
  <c r="E31" i="3"/>
  <c r="G15" i="3"/>
  <c r="C22" i="3"/>
  <c r="E22" i="3"/>
  <c r="E49" i="3"/>
  <c r="G67" i="3"/>
  <c r="G19" i="3"/>
  <c r="E19" i="3"/>
  <c r="E25" i="3"/>
  <c r="G25" i="3"/>
  <c r="E51" i="3"/>
  <c r="E61" i="3"/>
  <c r="E65" i="3"/>
  <c r="E71" i="3"/>
  <c r="E75" i="3"/>
  <c r="C78" i="3"/>
  <c r="E78" i="3"/>
  <c r="E81" i="3"/>
  <c r="E85" i="3"/>
  <c r="E89" i="3"/>
  <c r="E93" i="3"/>
  <c r="E94" i="3"/>
  <c r="E95" i="3"/>
  <c r="E99" i="3"/>
  <c r="E105" i="3"/>
  <c r="E109" i="3"/>
  <c r="D7" i="3"/>
  <c r="E12" i="3"/>
  <c r="E18" i="3"/>
  <c r="E24" i="3"/>
  <c r="E28" i="3"/>
  <c r="E30" i="3"/>
  <c r="E34" i="3"/>
  <c r="E38" i="3"/>
  <c r="E40" i="3"/>
  <c r="E44" i="3"/>
  <c r="E48" i="3"/>
  <c r="E50" i="3"/>
  <c r="E54" i="3"/>
  <c r="G55" i="3"/>
  <c r="E58" i="3"/>
  <c r="E60" i="3"/>
  <c r="E64" i="3"/>
  <c r="E70" i="3"/>
  <c r="E74" i="3"/>
  <c r="E80" i="3"/>
  <c r="E84" i="3"/>
  <c r="E88" i="3"/>
  <c r="E92" i="3"/>
  <c r="E98" i="3"/>
  <c r="E102" i="3"/>
  <c r="E104" i="3"/>
  <c r="E108" i="3"/>
  <c r="E112" i="3"/>
  <c r="C7" i="3"/>
  <c r="G7" i="3"/>
  <c r="G78" i="3"/>
  <c r="G22" i="3"/>
  <c r="E7" i="3"/>
</calcChain>
</file>

<file path=xl/sharedStrings.xml><?xml version="1.0" encoding="utf-8"?>
<sst xmlns="http://schemas.openxmlformats.org/spreadsheetml/2006/main" count="121" uniqueCount="119">
  <si>
    <t>Table H-14A.</t>
  </si>
  <si>
    <t>For the 12-Month Period Ending September 30, 2018</t>
  </si>
  <si>
    <t>Circuit and District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</si>
  <si>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</si>
  <si>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</si>
  <si>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</si>
  <si>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</si>
  <si>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</si>
  <si>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</si>
  <si>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</si>
  <si>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</si>
  <si>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</si>
  <si>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</si>
  <si>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</si>
  <si>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</si>
  <si>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</si>
  <si>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</si>
  <si>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</si>
  <si>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</si>
  <si>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</si>
  <si>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</si>
  <si>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</si>
  <si>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</si>
  <si>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</si>
  <si>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</si>
  <si>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</si>
  <si>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</si>
  <si>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</si>
  <si>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</si>
  <si>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</si>
  <si>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</si>
  <si>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</si>
  <si>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</si>
  <si>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</si>
  <si>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</si>
  <si>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</si>
  <si>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</si>
  <si>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</si>
  <si>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</si>
  <si>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</si>
  <si>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</si>
  <si>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</si>
  <si>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</si>
  <si>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</si>
  <si>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</si>
  <si>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</si>
  <si>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</si>
  <si>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</si>
  <si>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</si>
  <si>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</si>
  <si>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</si>
  <si>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</si>
  <si>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</si>
  <si>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</si>
  <si>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</si>
  <si>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</si>
  <si>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</si>
  <si>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</si>
  <si>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</si>
  <si>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</si>
  <si>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</si>
  <si>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</si>
  <si>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</si>
  <si>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</si>
  <si>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</si>
  <si>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</si>
  <si>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</si>
  <si>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</si>
  <si>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</si>
  <si>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</si>
  <si>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</si>
  <si>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</si>
  <si>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</si>
  <si>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</si>
  <si>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</si>
  <si>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</si>
  <si>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</si>
  <si>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</si>
  <si>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</si>
  <si>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</si>
  <si>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</si>
  <si>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</si>
  <si>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</si>
  <si>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</si>
  <si>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</si>
  <si>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</si>
  <si>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</si>
  <si>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</si>
  <si>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</si>
  <si>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</si>
  <si>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</si>
  <si>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</si>
  <si>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</si>
  <si>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</si>
  <si>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</si>
  <si>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</si>
  <si>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</si>
  <si>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</si>
  <si>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</si>
  <si>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</si>
  <si>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</si>
  <si>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</si>
  <si>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</si>
  <si>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</si>
  <si>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</si>
  <si>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</si>
  <si>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</si>
  <si>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</si>
  <si>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</si>
  <si>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</si>
  <si>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</si>
  <si>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t>NOTE: Includes data reported for previous periods on Table H-9.</t>
  </si>
  <si>
    <r>
      <t>1</t>
    </r>
    <r>
      <rPr>
        <sz val="8"/>
        <color indexed="8"/>
        <rFont val="Arial"/>
        <family val="2"/>
      </rPr>
      <t xml:space="preserve"> Data represents defendants whose cases were activated during the 12-month period. Excludes dismissals, cases in which release is not possible within 90 days, transfers out, and cases that were later converted to diversion cases during the period. </t>
    </r>
  </si>
  <si>
    <r>
      <t xml:space="preserve">2 </t>
    </r>
    <r>
      <rPr>
        <sz val="8"/>
        <rFont val="Arial"/>
        <family val="2"/>
      </rPr>
      <t>Includes data reported for previous periods as "never released."</t>
    </r>
  </si>
  <si>
    <r>
      <t xml:space="preserve">3 </t>
    </r>
    <r>
      <rPr>
        <sz val="8"/>
        <rFont val="Arial"/>
        <family val="2"/>
      </rPr>
      <t>Includes data reported for previous periods as "later released," "released and later detained," and "never detained."</t>
    </r>
  </si>
  <si>
    <t>U.S. District Courts—Pretrial Services Release and Detention, Excluding Immigration Cases</t>
  </si>
  <si>
    <r>
      <t>Detained and Never Released</t>
    </r>
    <r>
      <rPr>
        <b/>
        <vertAlign val="superscript"/>
        <sz val="8"/>
        <rFont val="Arial"/>
        <family val="2"/>
      </rPr>
      <t>2</t>
    </r>
  </si>
  <si>
    <r>
      <t>Released</t>
    </r>
    <r>
      <rPr>
        <b/>
        <vertAlign val="superscript"/>
        <sz val="8"/>
        <rFont val="Arial"/>
        <family val="2"/>
      </rPr>
      <t>3</t>
    </r>
  </si>
  <si>
    <r>
      <t>Cases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</si>
</sst>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1" fillId="0" borderId="1" xfId="0" applyNumberFormat="1" applyFont="1" applyFill="1" applyBorder="1"/>
    <xf numFmtId="0" fontId="8" fillId="0" borderId="2" xfId="0" applyNumberFormat="1" applyFont="1" applyFill="1" applyBorder="1"/>
    <xf numFmtId="0" fontId="8" fillId="0" borderId="3" xfId="0" applyNumberFormat="1" applyFont="1" applyFill="1" applyBorder="1"/>
    <xf numFmtId="0" fontId="8" fillId="0" borderId="4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5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7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8" fillId="0" borderId="11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0" fontId="4" fillId="0" borderId="0" xfId="1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I119"/>
  <sheetViews>
    <sheetView tabSelected="1" zoomScaleNormal="100" zoomScaleSheetLayoutView="100" workbookViewId="0">
      <selection sqref="A1:G1"/>
    </sheetView>
  </sheetViews>
  <sheetFormatPr defaultRowHeight="12.75" x14ac:dyDescent="0.2"/>
  <cols>
    <col min="1" max="1" width="5" customWidth="1"/>
    <col min="2" max="2" width="12.85546875" customWidth="1"/>
    <col min="3" max="4" width="19.42578125" customWidth="1"/>
    <col min="5" max="5" width="15" customWidth="1"/>
    <col min="6" max="6" width="19.42578125" customWidth="1"/>
    <col min="7" max="7" width="15" customWidth="1"/>
    <col min="8" max="8" width="13.5703125" customWidth="1"/>
    <col min="9" max="10" width="14" customWidth="1"/>
  </cols>
  <sheetData>
    <row r="1" spans="1:35" s="4" customFormat="1" x14ac:dyDescent="0.2">
      <c r="A1" s="25" t="s">
        <v>0</v>
      </c>
      <c r="B1" s="25"/>
      <c r="C1" s="26"/>
      <c r="D1" s="26"/>
      <c r="E1" s="26"/>
      <c r="F1" s="26"/>
      <c r="G1" s="2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1" customFormat="1" x14ac:dyDescent="0.2">
      <c r="A2" s="27" t="s">
        <v>115</v>
      </c>
      <c r="B2" s="27"/>
      <c r="C2" s="27"/>
      <c r="D2" s="27"/>
      <c r="E2" s="27"/>
      <c r="F2" s="27"/>
      <c r="G2" s="28"/>
    </row>
    <row r="3" spans="1:35" s="1" customFormat="1" x14ac:dyDescent="0.2">
      <c r="A3" s="27" t="s">
        <v>1</v>
      </c>
      <c r="B3" s="27"/>
      <c r="C3" s="27"/>
      <c r="D3" s="28"/>
      <c r="E3" s="28"/>
      <c r="F3" s="28"/>
      <c r="G3" s="28"/>
    </row>
    <row r="4" spans="1:35" s="8" customFormat="1" ht="16.5" customHeight="1" x14ac:dyDescent="0.2">
      <c r="A4" s="5"/>
      <c r="B4" s="6"/>
      <c r="C4" s="7"/>
      <c r="D4" s="33" t="s">
        <v>116</v>
      </c>
      <c r="E4" s="34"/>
      <c r="F4" s="21" t="s">
        <v>117</v>
      </c>
      <c r="G4" s="22"/>
    </row>
    <row r="5" spans="1:35" s="8" customFormat="1" ht="19.5" customHeight="1" x14ac:dyDescent="0.2">
      <c r="A5" s="30" t="s">
        <v>2</v>
      </c>
      <c r="B5" s="31"/>
      <c r="C5" s="9" t="s">
        <v>118</v>
      </c>
      <c r="D5" s="10" t="s">
        <v>3</v>
      </c>
      <c r="E5" s="10" t="s">
        <v>4</v>
      </c>
      <c r="F5" s="11" t="s">
        <v>3</v>
      </c>
      <c r="G5" s="9" t="s">
        <v>4</v>
      </c>
    </row>
    <row r="6" spans="1:35" s="3" customFormat="1" ht="14.25" customHeight="1" x14ac:dyDescent="0.2"/>
    <row r="7" spans="1:35" s="20" customFormat="1" ht="11.25" x14ac:dyDescent="0.2">
      <c r="A7" s="32" t="s">
        <v>5</v>
      </c>
      <c r="B7" s="32"/>
      <c r="C7" s="18">
        <f>SUM(D7,F7)</f>
        <v>58552</v>
      </c>
      <c r="D7" s="18">
        <f>SUM(D9,D15,D22,D29,D39,D49,D59,D67,D78,D94,D103)</f>
        <v>35762</v>
      </c>
      <c r="E7" s="19">
        <f>IF(D7=0,".0",D7/C7*100)</f>
        <v>61.077332968984834</v>
      </c>
      <c r="F7" s="18">
        <f>SUM(F9,F15,F22,F29,F39,F49,F59,F67,F78,F94,F103)</f>
        <v>22790</v>
      </c>
      <c r="G7" s="19">
        <f>IF(F7=0,".0",F7/C7*100)</f>
        <v>38.922667031015166</v>
      </c>
    </row>
    <row r="8" spans="1:35" s="8" customFormat="1" ht="11.25" x14ac:dyDescent="0.2">
      <c r="C8" s="15"/>
      <c r="D8" s="15"/>
      <c r="E8" s="17"/>
      <c r="F8" s="15"/>
      <c r="G8" s="17"/>
    </row>
    <row r="9" spans="1:35" s="8" customFormat="1" ht="17.45" customHeight="1" x14ac:dyDescent="0.2">
      <c r="A9" s="8" t="s">
        <v>6</v>
      </c>
      <c r="C9" s="15">
        <f t="shared" ref="C9:C72" si="0">SUM(D9,F9)</f>
        <v>2059</v>
      </c>
      <c r="D9" s="15">
        <f>SUM(D10:D14)</f>
        <v>1363</v>
      </c>
      <c r="E9" s="16">
        <f t="shared" ref="E9:E72" si="1">IF(D9=0,".0",D9/C9*100)</f>
        <v>66.197183098591552</v>
      </c>
      <c r="F9" s="15">
        <f>SUM(F10:F14)</f>
        <v>696</v>
      </c>
      <c r="G9" s="16">
        <f t="shared" ref="G9:G72" si="2">IF(F9=0,".0",F9/C9*100)</f>
        <v>33.802816901408448</v>
      </c>
    </row>
    <row r="10" spans="1:35" s="3" customFormat="1" ht="21" customHeight="1" x14ac:dyDescent="0.2">
      <c r="B10" s="3" t="s">
        <v>7</v>
      </c>
      <c r="C10" s="12">
        <f t="shared" si="0"/>
        <v>175</v>
      </c>
      <c r="D10" s="12">
        <v>85</v>
      </c>
      <c r="E10" s="13">
        <f t="shared" si="1"/>
        <v>48.571428571428569</v>
      </c>
      <c r="F10" s="12">
        <v>90</v>
      </c>
      <c r="G10" s="13">
        <f t="shared" si="2"/>
        <v>51.428571428571423</v>
      </c>
    </row>
    <row r="11" spans="1:35" s="3" customFormat="1" ht="11.25" x14ac:dyDescent="0.2">
      <c r="B11" s="3" t="s">
        <v>8</v>
      </c>
      <c r="C11" s="12">
        <f t="shared" si="0"/>
        <v>438</v>
      </c>
      <c r="D11" s="12">
        <v>237</v>
      </c>
      <c r="E11" s="13">
        <f t="shared" si="1"/>
        <v>54.109589041095894</v>
      </c>
      <c r="F11" s="12">
        <v>201</v>
      </c>
      <c r="G11" s="13">
        <f t="shared" si="2"/>
        <v>45.890410958904113</v>
      </c>
    </row>
    <row r="12" spans="1:35" s="3" customFormat="1" ht="11.25" x14ac:dyDescent="0.2">
      <c r="B12" s="3" t="s">
        <v>9</v>
      </c>
      <c r="C12" s="12">
        <f t="shared" si="0"/>
        <v>150</v>
      </c>
      <c r="D12" s="12">
        <v>86</v>
      </c>
      <c r="E12" s="13">
        <f t="shared" si="1"/>
        <v>57.333333333333336</v>
      </c>
      <c r="F12" s="12">
        <v>64</v>
      </c>
      <c r="G12" s="13">
        <f t="shared" si="2"/>
        <v>42.666666666666671</v>
      </c>
    </row>
    <row r="13" spans="1:35" s="3" customFormat="1" ht="11.25" x14ac:dyDescent="0.2">
      <c r="B13" s="3" t="s">
        <v>10</v>
      </c>
      <c r="C13" s="12">
        <f t="shared" si="0"/>
        <v>149</v>
      </c>
      <c r="D13" s="12">
        <v>78</v>
      </c>
      <c r="E13" s="13">
        <f t="shared" si="1"/>
        <v>52.348993288590606</v>
      </c>
      <c r="F13" s="12">
        <v>71</v>
      </c>
      <c r="G13" s="13">
        <f t="shared" si="2"/>
        <v>47.651006711409394</v>
      </c>
    </row>
    <row r="14" spans="1:35" s="3" customFormat="1" ht="11.25" x14ac:dyDescent="0.2">
      <c r="B14" s="3" t="s">
        <v>11</v>
      </c>
      <c r="C14" s="12">
        <f t="shared" si="0"/>
        <v>1147</v>
      </c>
      <c r="D14" s="12">
        <v>877</v>
      </c>
      <c r="E14" s="13">
        <f t="shared" si="1"/>
        <v>76.460331299040973</v>
      </c>
      <c r="F14" s="12">
        <v>270</v>
      </c>
      <c r="G14" s="13">
        <f t="shared" si="2"/>
        <v>23.539668700959023</v>
      </c>
    </row>
    <row r="15" spans="1:35" s="8" customFormat="1" ht="21" customHeight="1" x14ac:dyDescent="0.2">
      <c r="A15" s="8" t="s">
        <v>12</v>
      </c>
      <c r="C15" s="15">
        <f t="shared" si="0"/>
        <v>3347</v>
      </c>
      <c r="D15" s="15">
        <f>SUM(D16:D21)</f>
        <v>1640</v>
      </c>
      <c r="E15" s="16">
        <f t="shared" si="1"/>
        <v>48.999103674932776</v>
      </c>
      <c r="F15" s="15">
        <f>SUM(F16:F21)</f>
        <v>1707</v>
      </c>
      <c r="G15" s="16">
        <f t="shared" si="2"/>
        <v>51.000896325067224</v>
      </c>
    </row>
    <row r="16" spans="1:35" s="3" customFormat="1" ht="21" customHeight="1" x14ac:dyDescent="0.2">
      <c r="B16" s="3" t="s">
        <v>13</v>
      </c>
      <c r="C16" s="12">
        <f t="shared" si="0"/>
        <v>349</v>
      </c>
      <c r="D16" s="12">
        <v>161</v>
      </c>
      <c r="E16" s="13">
        <f t="shared" si="1"/>
        <v>46.131805157593128</v>
      </c>
      <c r="F16" s="12">
        <v>188</v>
      </c>
      <c r="G16" s="13">
        <f t="shared" si="2"/>
        <v>53.868194842406879</v>
      </c>
    </row>
    <row r="17" spans="1:7" s="3" customFormat="1" ht="11.25" x14ac:dyDescent="0.2">
      <c r="B17" s="3" t="s">
        <v>14</v>
      </c>
      <c r="C17" s="12">
        <f t="shared" si="0"/>
        <v>286</v>
      </c>
      <c r="D17" s="12">
        <v>150</v>
      </c>
      <c r="E17" s="13">
        <f t="shared" si="1"/>
        <v>52.447552447552447</v>
      </c>
      <c r="F17" s="12">
        <v>136</v>
      </c>
      <c r="G17" s="13">
        <f t="shared" si="2"/>
        <v>47.552447552447553</v>
      </c>
    </row>
    <row r="18" spans="1:7" s="3" customFormat="1" ht="11.25" x14ac:dyDescent="0.2">
      <c r="B18" s="3" t="s">
        <v>15</v>
      </c>
      <c r="C18" s="12">
        <f t="shared" si="0"/>
        <v>716</v>
      </c>
      <c r="D18" s="12">
        <v>331</v>
      </c>
      <c r="E18" s="13">
        <f t="shared" si="1"/>
        <v>46.229050279329606</v>
      </c>
      <c r="F18" s="12">
        <v>385</v>
      </c>
      <c r="G18" s="13">
        <f t="shared" si="2"/>
        <v>53.770949720670394</v>
      </c>
    </row>
    <row r="19" spans="1:7" s="3" customFormat="1" ht="11.25" x14ac:dyDescent="0.2">
      <c r="B19" s="3" t="s">
        <v>16</v>
      </c>
      <c r="C19" s="12">
        <f t="shared" si="0"/>
        <v>1450</v>
      </c>
      <c r="D19" s="12">
        <v>734</v>
      </c>
      <c r="E19" s="13">
        <f t="shared" si="1"/>
        <v>50.620689655172413</v>
      </c>
      <c r="F19" s="12">
        <v>716</v>
      </c>
      <c r="G19" s="13">
        <f t="shared" si="2"/>
        <v>49.379310344827587</v>
      </c>
    </row>
    <row r="20" spans="1:7" s="3" customFormat="1" ht="11.25" x14ac:dyDescent="0.2">
      <c r="B20" s="3" t="s">
        <v>17</v>
      </c>
      <c r="C20" s="12">
        <f t="shared" si="0"/>
        <v>414</v>
      </c>
      <c r="D20" s="12">
        <v>191</v>
      </c>
      <c r="E20" s="13">
        <f t="shared" si="1"/>
        <v>46.135265700483089</v>
      </c>
      <c r="F20" s="12">
        <v>223</v>
      </c>
      <c r="G20" s="13">
        <f t="shared" si="2"/>
        <v>53.864734299516904</v>
      </c>
    </row>
    <row r="21" spans="1:7" s="3" customFormat="1" ht="11.25" x14ac:dyDescent="0.2">
      <c r="B21" s="3" t="s">
        <v>18</v>
      </c>
      <c r="C21" s="12">
        <f t="shared" si="0"/>
        <v>132</v>
      </c>
      <c r="D21" s="12">
        <v>73</v>
      </c>
      <c r="E21" s="13">
        <f t="shared" si="1"/>
        <v>55.303030303030297</v>
      </c>
      <c r="F21" s="12">
        <v>59</v>
      </c>
      <c r="G21" s="13">
        <f t="shared" si="2"/>
        <v>44.696969696969695</v>
      </c>
    </row>
    <row r="22" spans="1:7" s="8" customFormat="1" ht="21" customHeight="1" x14ac:dyDescent="0.2">
      <c r="A22" s="8" t="s">
        <v>19</v>
      </c>
      <c r="C22" s="15">
        <f t="shared" si="0"/>
        <v>2185</v>
      </c>
      <c r="D22" s="15">
        <f>SUM(D23:D28)</f>
        <v>1088</v>
      </c>
      <c r="E22" s="16">
        <f t="shared" si="1"/>
        <v>49.794050343249431</v>
      </c>
      <c r="F22" s="15">
        <f>SUM(F23:F28)</f>
        <v>1097</v>
      </c>
      <c r="G22" s="16">
        <f t="shared" si="2"/>
        <v>50.205949656750569</v>
      </c>
    </row>
    <row r="23" spans="1:7" s="3" customFormat="1" ht="21" customHeight="1" x14ac:dyDescent="0.2">
      <c r="B23" s="3" t="s">
        <v>20</v>
      </c>
      <c r="C23" s="12">
        <f t="shared" si="0"/>
        <v>93</v>
      </c>
      <c r="D23" s="12">
        <v>64</v>
      </c>
      <c r="E23" s="13">
        <f t="shared" si="1"/>
        <v>68.817204301075279</v>
      </c>
      <c r="F23" s="12">
        <v>29</v>
      </c>
      <c r="G23" s="13">
        <f t="shared" si="2"/>
        <v>31.182795698924732</v>
      </c>
    </row>
    <row r="24" spans="1:7" s="3" customFormat="1" ht="11.25" x14ac:dyDescent="0.2">
      <c r="B24" s="3" t="s">
        <v>21</v>
      </c>
      <c r="C24" s="12">
        <f t="shared" si="0"/>
        <v>756</v>
      </c>
      <c r="D24" s="12">
        <v>293</v>
      </c>
      <c r="E24" s="13">
        <f t="shared" si="1"/>
        <v>38.756613756613753</v>
      </c>
      <c r="F24" s="12">
        <v>463</v>
      </c>
      <c r="G24" s="13">
        <f t="shared" si="2"/>
        <v>61.243386243386247</v>
      </c>
    </row>
    <row r="25" spans="1:7" s="3" customFormat="1" ht="11.25" x14ac:dyDescent="0.2">
      <c r="B25" s="3" t="s">
        <v>22</v>
      </c>
      <c r="C25" s="12">
        <f t="shared" si="0"/>
        <v>512</v>
      </c>
      <c r="D25" s="12">
        <v>295</v>
      </c>
      <c r="E25" s="13">
        <f t="shared" si="1"/>
        <v>57.6171875</v>
      </c>
      <c r="F25" s="12">
        <v>217</v>
      </c>
      <c r="G25" s="13">
        <f t="shared" si="2"/>
        <v>42.3828125</v>
      </c>
    </row>
    <row r="26" spans="1:7" s="3" customFormat="1" ht="11.25" x14ac:dyDescent="0.2">
      <c r="B26" s="3" t="s">
        <v>23</v>
      </c>
      <c r="C26" s="12">
        <f t="shared" si="0"/>
        <v>311</v>
      </c>
      <c r="D26" s="12">
        <v>156</v>
      </c>
      <c r="E26" s="13">
        <f t="shared" si="1"/>
        <v>50.160771704180064</v>
      </c>
      <c r="F26" s="12">
        <v>155</v>
      </c>
      <c r="G26" s="13">
        <f t="shared" si="2"/>
        <v>49.839228295819936</v>
      </c>
    </row>
    <row r="27" spans="1:7" s="3" customFormat="1" ht="11.25" x14ac:dyDescent="0.2">
      <c r="B27" s="3" t="s">
        <v>24</v>
      </c>
      <c r="C27" s="12">
        <f t="shared" si="0"/>
        <v>450</v>
      </c>
      <c r="D27" s="12">
        <v>239</v>
      </c>
      <c r="E27" s="13">
        <f t="shared" si="1"/>
        <v>53.111111111111107</v>
      </c>
      <c r="F27" s="12">
        <v>211</v>
      </c>
      <c r="G27" s="13">
        <f t="shared" si="2"/>
        <v>46.888888888888893</v>
      </c>
    </row>
    <row r="28" spans="1:7" s="3" customFormat="1" ht="11.25" x14ac:dyDescent="0.2">
      <c r="B28" s="3" t="s">
        <v>25</v>
      </c>
      <c r="C28" s="12">
        <f t="shared" si="0"/>
        <v>63</v>
      </c>
      <c r="D28" s="12">
        <v>41</v>
      </c>
      <c r="E28" s="13">
        <f t="shared" si="1"/>
        <v>65.079365079365076</v>
      </c>
      <c r="F28" s="12">
        <v>22</v>
      </c>
      <c r="G28" s="13">
        <f t="shared" si="2"/>
        <v>34.920634920634917</v>
      </c>
    </row>
    <row r="29" spans="1:7" s="8" customFormat="1" ht="21" customHeight="1" x14ac:dyDescent="0.2">
      <c r="A29" s="8" t="s">
        <v>26</v>
      </c>
      <c r="C29" s="15">
        <f t="shared" si="0"/>
        <v>4760</v>
      </c>
      <c r="D29" s="15">
        <f>SUM(D30:D38)</f>
        <v>2623</v>
      </c>
      <c r="E29" s="16">
        <f t="shared" si="1"/>
        <v>55.105042016806728</v>
      </c>
      <c r="F29" s="15">
        <f>SUM(F30:F38)</f>
        <v>2137</v>
      </c>
      <c r="G29" s="16">
        <f t="shared" si="2"/>
        <v>44.894957983193279</v>
      </c>
    </row>
    <row r="30" spans="1:7" s="3" customFormat="1" ht="21" customHeight="1" x14ac:dyDescent="0.2">
      <c r="B30" s="3" t="s">
        <v>27</v>
      </c>
      <c r="C30" s="12">
        <f t="shared" si="0"/>
        <v>656</v>
      </c>
      <c r="D30" s="12">
        <v>384</v>
      </c>
      <c r="E30" s="13">
        <f t="shared" si="1"/>
        <v>58.536585365853654</v>
      </c>
      <c r="F30" s="12">
        <v>272</v>
      </c>
      <c r="G30" s="13">
        <f t="shared" si="2"/>
        <v>41.463414634146339</v>
      </c>
    </row>
    <row r="31" spans="1:7" s="3" customFormat="1" ht="11.25" x14ac:dyDescent="0.2">
      <c r="B31" s="3" t="s">
        <v>28</v>
      </c>
      <c r="C31" s="12">
        <f t="shared" si="0"/>
        <v>772</v>
      </c>
      <c r="D31" s="12">
        <v>533</v>
      </c>
      <c r="E31" s="13">
        <f t="shared" si="1"/>
        <v>69.041450777202073</v>
      </c>
      <c r="F31" s="12">
        <v>239</v>
      </c>
      <c r="G31" s="13">
        <f t="shared" si="2"/>
        <v>30.958549222797927</v>
      </c>
    </row>
    <row r="32" spans="1:7" s="3" customFormat="1" ht="11.25" x14ac:dyDescent="0.2">
      <c r="B32" s="3" t="s">
        <v>29</v>
      </c>
      <c r="C32" s="12">
        <f t="shared" si="0"/>
        <v>285</v>
      </c>
      <c r="D32" s="12">
        <v>167</v>
      </c>
      <c r="E32" s="13">
        <f t="shared" si="1"/>
        <v>58.596491228070178</v>
      </c>
      <c r="F32" s="12">
        <v>118</v>
      </c>
      <c r="G32" s="13">
        <f t="shared" si="2"/>
        <v>41.403508771929829</v>
      </c>
    </row>
    <row r="33" spans="1:7" s="3" customFormat="1" ht="11.25" x14ac:dyDescent="0.2">
      <c r="B33" s="3" t="s">
        <v>30</v>
      </c>
      <c r="C33" s="12">
        <f t="shared" si="0"/>
        <v>522</v>
      </c>
      <c r="D33" s="12">
        <v>373</v>
      </c>
      <c r="E33" s="13">
        <f t="shared" si="1"/>
        <v>71.455938697318004</v>
      </c>
      <c r="F33" s="12">
        <v>149</v>
      </c>
      <c r="G33" s="13">
        <f t="shared" si="2"/>
        <v>28.544061302681996</v>
      </c>
    </row>
    <row r="34" spans="1:7" s="3" customFormat="1" ht="11.25" x14ac:dyDescent="0.2">
      <c r="B34" s="3" t="s">
        <v>31</v>
      </c>
      <c r="C34" s="12">
        <f t="shared" si="0"/>
        <v>749</v>
      </c>
      <c r="D34" s="12">
        <v>413</v>
      </c>
      <c r="E34" s="13">
        <f t="shared" si="1"/>
        <v>55.140186915887845</v>
      </c>
      <c r="F34" s="12">
        <v>336</v>
      </c>
      <c r="G34" s="13">
        <f t="shared" si="2"/>
        <v>44.859813084112147</v>
      </c>
    </row>
    <row r="35" spans="1:7" s="3" customFormat="1" ht="11.25" x14ac:dyDescent="0.2">
      <c r="B35" s="3" t="s">
        <v>32</v>
      </c>
      <c r="C35" s="12">
        <f t="shared" si="0"/>
        <v>1068</v>
      </c>
      <c r="D35" s="12">
        <v>402</v>
      </c>
      <c r="E35" s="13">
        <f t="shared" si="1"/>
        <v>37.640449438202246</v>
      </c>
      <c r="F35" s="12">
        <v>666</v>
      </c>
      <c r="G35" s="13">
        <f t="shared" si="2"/>
        <v>62.359550561797747</v>
      </c>
    </row>
    <row r="36" spans="1:7" s="3" customFormat="1" ht="11.25" x14ac:dyDescent="0.2">
      <c r="B36" s="3" t="s">
        <v>33</v>
      </c>
      <c r="C36" s="12">
        <f t="shared" si="0"/>
        <v>196</v>
      </c>
      <c r="D36" s="12">
        <v>93</v>
      </c>
      <c r="E36" s="13">
        <f t="shared" si="1"/>
        <v>47.448979591836739</v>
      </c>
      <c r="F36" s="12">
        <v>103</v>
      </c>
      <c r="G36" s="13">
        <f t="shared" si="2"/>
        <v>52.551020408163261</v>
      </c>
    </row>
    <row r="37" spans="1:7" s="3" customFormat="1" ht="11.25" x14ac:dyDescent="0.2">
      <c r="B37" s="3" t="s">
        <v>34</v>
      </c>
      <c r="C37" s="12">
        <f t="shared" si="0"/>
        <v>270</v>
      </c>
      <c r="D37" s="12">
        <v>106</v>
      </c>
      <c r="E37" s="13">
        <f t="shared" si="1"/>
        <v>39.25925925925926</v>
      </c>
      <c r="F37" s="12">
        <v>164</v>
      </c>
      <c r="G37" s="13">
        <f t="shared" si="2"/>
        <v>60.74074074074074</v>
      </c>
    </row>
    <row r="38" spans="1:7" s="3" customFormat="1" ht="11.25" x14ac:dyDescent="0.2">
      <c r="B38" s="3" t="s">
        <v>35</v>
      </c>
      <c r="C38" s="12">
        <f t="shared" si="0"/>
        <v>242</v>
      </c>
      <c r="D38" s="12">
        <v>152</v>
      </c>
      <c r="E38" s="13">
        <f t="shared" si="1"/>
        <v>62.809917355371901</v>
      </c>
      <c r="F38" s="12">
        <v>90</v>
      </c>
      <c r="G38" s="13">
        <f t="shared" si="2"/>
        <v>37.190082644628099</v>
      </c>
    </row>
    <row r="39" spans="1:7" s="8" customFormat="1" ht="21" customHeight="1" x14ac:dyDescent="0.2">
      <c r="A39" s="8" t="s">
        <v>36</v>
      </c>
      <c r="C39" s="15">
        <f t="shared" si="0"/>
        <v>10615</v>
      </c>
      <c r="D39" s="15">
        <f>SUM(D40:D48)</f>
        <v>7356</v>
      </c>
      <c r="E39" s="16">
        <f t="shared" si="1"/>
        <v>69.298162976919457</v>
      </c>
      <c r="F39" s="15">
        <f>SUM(F40:F48)</f>
        <v>3259</v>
      </c>
      <c r="G39" s="16">
        <f t="shared" si="2"/>
        <v>30.701837023080547</v>
      </c>
    </row>
    <row r="40" spans="1:7" s="3" customFormat="1" ht="21" customHeight="1" x14ac:dyDescent="0.2">
      <c r="B40" s="3" t="s">
        <v>37</v>
      </c>
      <c r="C40" s="12">
        <f t="shared" si="0"/>
        <v>269</v>
      </c>
      <c r="D40" s="12">
        <v>147</v>
      </c>
      <c r="E40" s="13">
        <f t="shared" si="1"/>
        <v>54.646840148698885</v>
      </c>
      <c r="F40" s="12">
        <v>122</v>
      </c>
      <c r="G40" s="13">
        <f t="shared" si="2"/>
        <v>45.353159851301115</v>
      </c>
    </row>
    <row r="41" spans="1:7" s="3" customFormat="1" ht="11.25" x14ac:dyDescent="0.2">
      <c r="B41" s="3" t="s">
        <v>38</v>
      </c>
      <c r="C41" s="12">
        <f t="shared" si="0"/>
        <v>153</v>
      </c>
      <c r="D41" s="12">
        <v>67</v>
      </c>
      <c r="E41" s="13">
        <f t="shared" si="1"/>
        <v>43.790849673202615</v>
      </c>
      <c r="F41" s="12">
        <v>86</v>
      </c>
      <c r="G41" s="13">
        <f t="shared" si="2"/>
        <v>56.209150326797385</v>
      </c>
    </row>
    <row r="42" spans="1:7" s="3" customFormat="1" ht="11.25" x14ac:dyDescent="0.2">
      <c r="B42" s="3" t="s">
        <v>39</v>
      </c>
      <c r="C42" s="12">
        <f t="shared" si="0"/>
        <v>197</v>
      </c>
      <c r="D42" s="12">
        <v>109</v>
      </c>
      <c r="E42" s="13">
        <f t="shared" si="1"/>
        <v>55.329949238578678</v>
      </c>
      <c r="F42" s="12">
        <v>88</v>
      </c>
      <c r="G42" s="13">
        <f t="shared" si="2"/>
        <v>44.670050761421322</v>
      </c>
    </row>
    <row r="43" spans="1:7" s="3" customFormat="1" ht="11.25" x14ac:dyDescent="0.2">
      <c r="B43" s="3" t="s">
        <v>40</v>
      </c>
      <c r="C43" s="12">
        <f t="shared" si="0"/>
        <v>155</v>
      </c>
      <c r="D43" s="12">
        <v>77</v>
      </c>
      <c r="E43" s="13">
        <f t="shared" si="1"/>
        <v>49.677419354838712</v>
      </c>
      <c r="F43" s="12">
        <v>78</v>
      </c>
      <c r="G43" s="13">
        <f t="shared" si="2"/>
        <v>50.322580645161288</v>
      </c>
    </row>
    <row r="44" spans="1:7" s="3" customFormat="1" ht="11.25" x14ac:dyDescent="0.2">
      <c r="B44" s="3" t="s">
        <v>41</v>
      </c>
      <c r="C44" s="12">
        <f t="shared" si="0"/>
        <v>334</v>
      </c>
      <c r="D44" s="12">
        <v>242</v>
      </c>
      <c r="E44" s="13">
        <f t="shared" si="1"/>
        <v>72.455089820359291</v>
      </c>
      <c r="F44" s="12">
        <v>92</v>
      </c>
      <c r="G44" s="13">
        <f t="shared" si="2"/>
        <v>27.54491017964072</v>
      </c>
    </row>
    <row r="45" spans="1:7" s="3" customFormat="1" ht="11.25" x14ac:dyDescent="0.2">
      <c r="B45" s="3" t="s">
        <v>42</v>
      </c>
      <c r="C45" s="12">
        <f t="shared" si="0"/>
        <v>859</v>
      </c>
      <c r="D45" s="12">
        <v>528</v>
      </c>
      <c r="E45" s="13">
        <f t="shared" si="1"/>
        <v>61.466821885913859</v>
      </c>
      <c r="F45" s="12">
        <v>331</v>
      </c>
      <c r="G45" s="13">
        <f t="shared" si="2"/>
        <v>38.533178114086148</v>
      </c>
    </row>
    <row r="46" spans="1:7" s="3" customFormat="1" ht="11.25" x14ac:dyDescent="0.2">
      <c r="B46" s="3" t="s">
        <v>43</v>
      </c>
      <c r="C46" s="12">
        <f t="shared" si="0"/>
        <v>583</v>
      </c>
      <c r="D46" s="12">
        <v>409</v>
      </c>
      <c r="E46" s="13">
        <f t="shared" si="1"/>
        <v>70.154373927958829</v>
      </c>
      <c r="F46" s="12">
        <v>174</v>
      </c>
      <c r="G46" s="13">
        <f t="shared" si="2"/>
        <v>29.845626072041163</v>
      </c>
    </row>
    <row r="47" spans="1:7" s="3" customFormat="1" ht="11.25" x14ac:dyDescent="0.2">
      <c r="B47" s="3" t="s">
        <v>44</v>
      </c>
      <c r="C47" s="12">
        <f t="shared" si="0"/>
        <v>3863</v>
      </c>
      <c r="D47" s="12">
        <v>2863</v>
      </c>
      <c r="E47" s="13">
        <f t="shared" si="1"/>
        <v>74.113383380792129</v>
      </c>
      <c r="F47" s="12">
        <v>1000</v>
      </c>
      <c r="G47" s="13">
        <f t="shared" si="2"/>
        <v>25.886616619207871</v>
      </c>
    </row>
    <row r="48" spans="1:7" s="3" customFormat="1" ht="11.25" x14ac:dyDescent="0.2">
      <c r="B48" s="3" t="s">
        <v>45</v>
      </c>
      <c r="C48" s="12">
        <f t="shared" si="0"/>
        <v>4202</v>
      </c>
      <c r="D48" s="12">
        <v>2914</v>
      </c>
      <c r="E48" s="13">
        <f t="shared" si="1"/>
        <v>69.347929557353638</v>
      </c>
      <c r="F48" s="12">
        <v>1288</v>
      </c>
      <c r="G48" s="13">
        <f t="shared" si="2"/>
        <v>30.652070442646355</v>
      </c>
    </row>
    <row r="49" spans="1:7" s="8" customFormat="1" ht="21" customHeight="1" x14ac:dyDescent="0.2">
      <c r="A49" s="8" t="s">
        <v>46</v>
      </c>
      <c r="C49" s="15">
        <f t="shared" si="0"/>
        <v>4814</v>
      </c>
      <c r="D49" s="15">
        <f>SUM(D50:D58)</f>
        <v>2722</v>
      </c>
      <c r="E49" s="16">
        <f t="shared" si="1"/>
        <v>56.543415039468215</v>
      </c>
      <c r="F49" s="15">
        <f>SUM(F50:F58)</f>
        <v>2092</v>
      </c>
      <c r="G49" s="16">
        <f t="shared" si="2"/>
        <v>43.456584960531778</v>
      </c>
    </row>
    <row r="50" spans="1:7" s="3" customFormat="1" ht="21" customHeight="1" x14ac:dyDescent="0.2">
      <c r="B50" s="3" t="s">
        <v>47</v>
      </c>
      <c r="C50" s="12">
        <f t="shared" si="0"/>
        <v>356</v>
      </c>
      <c r="D50" s="12">
        <v>229</v>
      </c>
      <c r="E50" s="13">
        <f t="shared" si="1"/>
        <v>64.325842696629209</v>
      </c>
      <c r="F50" s="12">
        <v>127</v>
      </c>
      <c r="G50" s="13">
        <f t="shared" si="2"/>
        <v>35.674157303370784</v>
      </c>
    </row>
    <row r="51" spans="1:7" s="3" customFormat="1" ht="11.25" x14ac:dyDescent="0.2">
      <c r="B51" s="3" t="s">
        <v>48</v>
      </c>
      <c r="C51" s="12">
        <f t="shared" si="0"/>
        <v>272</v>
      </c>
      <c r="D51" s="12">
        <v>140</v>
      </c>
      <c r="E51" s="13">
        <f t="shared" si="1"/>
        <v>51.470588235294116</v>
      </c>
      <c r="F51" s="12">
        <v>132</v>
      </c>
      <c r="G51" s="13">
        <f t="shared" si="2"/>
        <v>48.529411764705884</v>
      </c>
    </row>
    <row r="52" spans="1:7" s="3" customFormat="1" ht="11.25" x14ac:dyDescent="0.2">
      <c r="B52" s="3" t="s">
        <v>49</v>
      </c>
      <c r="C52" s="12">
        <f t="shared" si="0"/>
        <v>795</v>
      </c>
      <c r="D52" s="12">
        <v>354</v>
      </c>
      <c r="E52" s="13">
        <f t="shared" si="1"/>
        <v>44.528301886792455</v>
      </c>
      <c r="F52" s="12">
        <v>441</v>
      </c>
      <c r="G52" s="13">
        <f t="shared" si="2"/>
        <v>55.471698113207545</v>
      </c>
    </row>
    <row r="53" spans="1:7" s="3" customFormat="1" ht="11.25" x14ac:dyDescent="0.2">
      <c r="B53" s="3" t="s">
        <v>50</v>
      </c>
      <c r="C53" s="12">
        <f t="shared" si="0"/>
        <v>368</v>
      </c>
      <c r="D53" s="12">
        <v>189</v>
      </c>
      <c r="E53" s="13">
        <f t="shared" si="1"/>
        <v>51.358695652173914</v>
      </c>
      <c r="F53" s="12">
        <v>179</v>
      </c>
      <c r="G53" s="13">
        <f t="shared" si="2"/>
        <v>48.641304347826086</v>
      </c>
    </row>
    <row r="54" spans="1:7" s="3" customFormat="1" ht="11.25" x14ac:dyDescent="0.2">
      <c r="B54" s="3" t="s">
        <v>51</v>
      </c>
      <c r="C54" s="12">
        <f t="shared" si="0"/>
        <v>733</v>
      </c>
      <c r="D54" s="12">
        <v>433</v>
      </c>
      <c r="E54" s="13">
        <f t="shared" si="1"/>
        <v>59.072305593451567</v>
      </c>
      <c r="F54" s="12">
        <v>300</v>
      </c>
      <c r="G54" s="13">
        <f t="shared" si="2"/>
        <v>40.927694406548433</v>
      </c>
    </row>
    <row r="55" spans="1:7" s="3" customFormat="1" ht="11.25" x14ac:dyDescent="0.2">
      <c r="B55" s="3" t="s">
        <v>52</v>
      </c>
      <c r="C55" s="12">
        <f t="shared" si="0"/>
        <v>726</v>
      </c>
      <c r="D55" s="12">
        <v>337</v>
      </c>
      <c r="E55" s="13">
        <f t="shared" si="1"/>
        <v>46.418732782369148</v>
      </c>
      <c r="F55" s="12">
        <v>389</v>
      </c>
      <c r="G55" s="13">
        <f t="shared" si="2"/>
        <v>53.58126721763086</v>
      </c>
    </row>
    <row r="56" spans="1:7" s="3" customFormat="1" ht="11.25" x14ac:dyDescent="0.2">
      <c r="B56" s="3" t="s">
        <v>53</v>
      </c>
      <c r="C56" s="12">
        <f t="shared" si="0"/>
        <v>688</v>
      </c>
      <c r="D56" s="12">
        <v>559</v>
      </c>
      <c r="E56" s="13">
        <f t="shared" si="1"/>
        <v>81.25</v>
      </c>
      <c r="F56" s="12">
        <v>129</v>
      </c>
      <c r="G56" s="13">
        <f t="shared" si="2"/>
        <v>18.75</v>
      </c>
    </row>
    <row r="57" spans="1:7" s="3" customFormat="1" ht="11.25" x14ac:dyDescent="0.2">
      <c r="B57" s="3" t="s">
        <v>54</v>
      </c>
      <c r="C57" s="12">
        <f t="shared" si="0"/>
        <v>280</v>
      </c>
      <c r="D57" s="12">
        <v>156</v>
      </c>
      <c r="E57" s="13">
        <f t="shared" si="1"/>
        <v>55.714285714285715</v>
      </c>
      <c r="F57" s="12">
        <v>124</v>
      </c>
      <c r="G57" s="13">
        <f t="shared" si="2"/>
        <v>44.285714285714285</v>
      </c>
    </row>
    <row r="58" spans="1:7" s="3" customFormat="1" ht="11.25" x14ac:dyDescent="0.2">
      <c r="B58" s="3" t="s">
        <v>55</v>
      </c>
      <c r="C58" s="12">
        <f t="shared" si="0"/>
        <v>596</v>
      </c>
      <c r="D58" s="12">
        <v>325</v>
      </c>
      <c r="E58" s="13">
        <f t="shared" si="1"/>
        <v>54.530201342281885</v>
      </c>
      <c r="F58" s="12">
        <v>271</v>
      </c>
      <c r="G58" s="13">
        <f t="shared" si="2"/>
        <v>45.469798657718115</v>
      </c>
    </row>
    <row r="59" spans="1:7" s="8" customFormat="1" ht="21" customHeight="1" x14ac:dyDescent="0.2">
      <c r="A59" s="8" t="s">
        <v>56</v>
      </c>
      <c r="C59" s="15">
        <f t="shared" si="0"/>
        <v>2571</v>
      </c>
      <c r="D59" s="15">
        <f>SUM(D60:D66)</f>
        <v>1469</v>
      </c>
      <c r="E59" s="16">
        <f t="shared" si="1"/>
        <v>57.13730066122131</v>
      </c>
      <c r="F59" s="15">
        <f>SUM(F60:F66)</f>
        <v>1102</v>
      </c>
      <c r="G59" s="16">
        <f t="shared" si="2"/>
        <v>42.86269933877869</v>
      </c>
    </row>
    <row r="60" spans="1:7" s="3" customFormat="1" ht="21" customHeight="1" x14ac:dyDescent="0.2">
      <c r="B60" s="3" t="s">
        <v>57</v>
      </c>
      <c r="C60" s="12">
        <f t="shared" si="0"/>
        <v>701</v>
      </c>
      <c r="D60" s="12">
        <v>343</v>
      </c>
      <c r="E60" s="13">
        <f t="shared" si="1"/>
        <v>48.930099857346647</v>
      </c>
      <c r="F60" s="12">
        <v>358</v>
      </c>
      <c r="G60" s="13">
        <f t="shared" si="2"/>
        <v>51.06990014265336</v>
      </c>
    </row>
    <row r="61" spans="1:7" s="3" customFormat="1" ht="11.25" x14ac:dyDescent="0.2">
      <c r="B61" s="3" t="s">
        <v>58</v>
      </c>
      <c r="C61" s="12">
        <f t="shared" si="0"/>
        <v>280</v>
      </c>
      <c r="D61" s="12">
        <v>197</v>
      </c>
      <c r="E61" s="13">
        <f t="shared" si="1"/>
        <v>70.357142857142861</v>
      </c>
      <c r="F61" s="12">
        <v>83</v>
      </c>
      <c r="G61" s="13">
        <f t="shared" si="2"/>
        <v>29.642857142857142</v>
      </c>
    </row>
    <row r="62" spans="1:7" s="3" customFormat="1" ht="11.25" x14ac:dyDescent="0.2">
      <c r="B62" s="3" t="s">
        <v>59</v>
      </c>
      <c r="C62" s="12">
        <f t="shared" si="0"/>
        <v>250</v>
      </c>
      <c r="D62" s="12">
        <v>140</v>
      </c>
      <c r="E62" s="13">
        <f t="shared" si="1"/>
        <v>56.000000000000007</v>
      </c>
      <c r="F62" s="12">
        <v>110</v>
      </c>
      <c r="G62" s="13">
        <f t="shared" si="2"/>
        <v>44</v>
      </c>
    </row>
    <row r="63" spans="1:7" s="3" customFormat="1" ht="11.25" x14ac:dyDescent="0.2">
      <c r="B63" s="3" t="s">
        <v>60</v>
      </c>
      <c r="C63" s="12">
        <f t="shared" si="0"/>
        <v>432</v>
      </c>
      <c r="D63" s="12">
        <v>271</v>
      </c>
      <c r="E63" s="13">
        <f t="shared" si="1"/>
        <v>62.731481481481474</v>
      </c>
      <c r="F63" s="12">
        <v>161</v>
      </c>
      <c r="G63" s="13">
        <f t="shared" si="2"/>
        <v>37.268518518518519</v>
      </c>
    </row>
    <row r="64" spans="1:7" s="3" customFormat="1" ht="11.25" x14ac:dyDescent="0.2">
      <c r="B64" s="3" t="s">
        <v>61</v>
      </c>
      <c r="C64" s="12">
        <f t="shared" si="0"/>
        <v>549</v>
      </c>
      <c r="D64" s="12">
        <v>380</v>
      </c>
      <c r="E64" s="13">
        <f t="shared" si="1"/>
        <v>69.216757741347905</v>
      </c>
      <c r="F64" s="12">
        <v>169</v>
      </c>
      <c r="G64" s="13">
        <f t="shared" si="2"/>
        <v>30.783242258652095</v>
      </c>
    </row>
    <row r="65" spans="1:7" s="3" customFormat="1" ht="11.25" x14ac:dyDescent="0.2">
      <c r="B65" s="3" t="s">
        <v>62</v>
      </c>
      <c r="C65" s="12">
        <f t="shared" si="0"/>
        <v>278</v>
      </c>
      <c r="D65" s="12">
        <v>99</v>
      </c>
      <c r="E65" s="13">
        <f t="shared" si="1"/>
        <v>35.611510791366911</v>
      </c>
      <c r="F65" s="12">
        <v>179</v>
      </c>
      <c r="G65" s="13">
        <f t="shared" si="2"/>
        <v>64.388489208633089</v>
      </c>
    </row>
    <row r="66" spans="1:7" s="3" customFormat="1" ht="11.25" x14ac:dyDescent="0.2">
      <c r="B66" s="3" t="s">
        <v>63</v>
      </c>
      <c r="C66" s="12">
        <f t="shared" si="0"/>
        <v>81</v>
      </c>
      <c r="D66" s="12">
        <v>39</v>
      </c>
      <c r="E66" s="13">
        <f t="shared" si="1"/>
        <v>48.148148148148145</v>
      </c>
      <c r="F66" s="12">
        <v>42</v>
      </c>
      <c r="G66" s="13">
        <f t="shared" si="2"/>
        <v>51.851851851851848</v>
      </c>
    </row>
    <row r="67" spans="1:7" s="8" customFormat="1" ht="21" customHeight="1" x14ac:dyDescent="0.2">
      <c r="A67" s="8" t="s">
        <v>64</v>
      </c>
      <c r="C67" s="15">
        <f t="shared" si="0"/>
        <v>4979</v>
      </c>
      <c r="D67" s="15">
        <f>SUM(D68:D77)</f>
        <v>3153</v>
      </c>
      <c r="E67" s="16">
        <f t="shared" si="1"/>
        <v>63.325969070094402</v>
      </c>
      <c r="F67" s="15">
        <f>SUM(F68:F77)</f>
        <v>1826</v>
      </c>
      <c r="G67" s="16">
        <f t="shared" si="2"/>
        <v>36.674030929905605</v>
      </c>
    </row>
    <row r="68" spans="1:7" s="3" customFormat="1" ht="21" customHeight="1" x14ac:dyDescent="0.2">
      <c r="B68" s="3" t="s">
        <v>65</v>
      </c>
      <c r="C68" s="12">
        <f t="shared" si="0"/>
        <v>448</v>
      </c>
      <c r="D68" s="12">
        <v>170</v>
      </c>
      <c r="E68" s="13">
        <f t="shared" si="1"/>
        <v>37.946428571428569</v>
      </c>
      <c r="F68" s="12">
        <v>278</v>
      </c>
      <c r="G68" s="13">
        <f t="shared" si="2"/>
        <v>62.053571428571431</v>
      </c>
    </row>
    <row r="69" spans="1:7" s="3" customFormat="1" ht="11.25" x14ac:dyDescent="0.2">
      <c r="B69" s="3" t="s">
        <v>66</v>
      </c>
      <c r="C69" s="12">
        <f t="shared" si="0"/>
        <v>179</v>
      </c>
      <c r="D69" s="12">
        <v>148</v>
      </c>
      <c r="E69" s="13">
        <f t="shared" si="1"/>
        <v>82.681564245810051</v>
      </c>
      <c r="F69" s="12">
        <v>31</v>
      </c>
      <c r="G69" s="13">
        <f t="shared" si="2"/>
        <v>17.318435754189945</v>
      </c>
    </row>
    <row r="70" spans="1:7" s="3" customFormat="1" ht="11.25" x14ac:dyDescent="0.2">
      <c r="B70" s="3" t="s">
        <v>67</v>
      </c>
      <c r="C70" s="12">
        <f t="shared" si="0"/>
        <v>319</v>
      </c>
      <c r="D70" s="12">
        <v>221</v>
      </c>
      <c r="E70" s="13">
        <f t="shared" si="1"/>
        <v>69.278996865203752</v>
      </c>
      <c r="F70" s="12">
        <v>98</v>
      </c>
      <c r="G70" s="13">
        <f t="shared" si="2"/>
        <v>30.721003134796238</v>
      </c>
    </row>
    <row r="71" spans="1:7" s="3" customFormat="1" ht="11.25" x14ac:dyDescent="0.2">
      <c r="B71" s="3" t="s">
        <v>68</v>
      </c>
      <c r="C71" s="12">
        <f t="shared" si="0"/>
        <v>418</v>
      </c>
      <c r="D71" s="12">
        <v>264</v>
      </c>
      <c r="E71" s="13">
        <f t="shared" si="1"/>
        <v>63.157894736842103</v>
      </c>
      <c r="F71" s="12">
        <v>154</v>
      </c>
      <c r="G71" s="13">
        <f t="shared" si="2"/>
        <v>36.84210526315789</v>
      </c>
    </row>
    <row r="72" spans="1:7" s="3" customFormat="1" ht="11.25" x14ac:dyDescent="0.2">
      <c r="B72" s="3" t="s">
        <v>69</v>
      </c>
      <c r="C72" s="12">
        <f t="shared" si="0"/>
        <v>287</v>
      </c>
      <c r="D72" s="12">
        <v>157</v>
      </c>
      <c r="E72" s="13">
        <f t="shared" si="1"/>
        <v>54.703832752613238</v>
      </c>
      <c r="F72" s="12">
        <v>130</v>
      </c>
      <c r="G72" s="13">
        <f t="shared" si="2"/>
        <v>45.296167247386762</v>
      </c>
    </row>
    <row r="73" spans="1:7" s="3" customFormat="1" ht="11.25" x14ac:dyDescent="0.2">
      <c r="B73" s="3" t="s">
        <v>70</v>
      </c>
      <c r="C73" s="12">
        <f t="shared" ref="C73:C112" si="3">SUM(D73,F73)</f>
        <v>1466</v>
      </c>
      <c r="D73" s="12">
        <v>1062</v>
      </c>
      <c r="E73" s="13">
        <f t="shared" ref="E73:E112" si="4">IF(D73=0,".0",D73/C73*100)</f>
        <v>72.442019099590723</v>
      </c>
      <c r="F73" s="12">
        <v>404</v>
      </c>
      <c r="G73" s="13">
        <f t="shared" ref="G73:G112" si="5">IF(F73=0,".0",F73/C73*100)</f>
        <v>27.55798090040928</v>
      </c>
    </row>
    <row r="74" spans="1:7" s="3" customFormat="1" ht="11.25" x14ac:dyDescent="0.2">
      <c r="B74" s="3" t="s">
        <v>71</v>
      </c>
      <c r="C74" s="12">
        <f t="shared" si="3"/>
        <v>701</v>
      </c>
      <c r="D74" s="12">
        <v>475</v>
      </c>
      <c r="E74" s="13">
        <f t="shared" si="4"/>
        <v>67.760342368045642</v>
      </c>
      <c r="F74" s="12">
        <v>226</v>
      </c>
      <c r="G74" s="13">
        <f t="shared" si="5"/>
        <v>32.239657631954351</v>
      </c>
    </row>
    <row r="75" spans="1:7" s="3" customFormat="1" ht="11.25" x14ac:dyDescent="0.2">
      <c r="B75" s="3" t="s">
        <v>72</v>
      </c>
      <c r="C75" s="12">
        <f t="shared" si="3"/>
        <v>418</v>
      </c>
      <c r="D75" s="12">
        <v>242</v>
      </c>
      <c r="E75" s="13">
        <f t="shared" si="4"/>
        <v>57.894736842105267</v>
      </c>
      <c r="F75" s="12">
        <v>176</v>
      </c>
      <c r="G75" s="13">
        <f t="shared" si="5"/>
        <v>42.105263157894733</v>
      </c>
    </row>
    <row r="76" spans="1:7" s="3" customFormat="1" ht="11.25" x14ac:dyDescent="0.2">
      <c r="B76" s="3" t="s">
        <v>73</v>
      </c>
      <c r="C76" s="12">
        <f t="shared" si="3"/>
        <v>266</v>
      </c>
      <c r="D76" s="12">
        <v>135</v>
      </c>
      <c r="E76" s="13">
        <f t="shared" si="4"/>
        <v>50.751879699248128</v>
      </c>
      <c r="F76" s="12">
        <v>131</v>
      </c>
      <c r="G76" s="13">
        <f t="shared" si="5"/>
        <v>49.248120300751879</v>
      </c>
    </row>
    <row r="77" spans="1:7" s="3" customFormat="1" ht="11.25" x14ac:dyDescent="0.2">
      <c r="B77" s="3" t="s">
        <v>74</v>
      </c>
      <c r="C77" s="12">
        <f t="shared" si="3"/>
        <v>477</v>
      </c>
      <c r="D77" s="12">
        <v>279</v>
      </c>
      <c r="E77" s="13">
        <f t="shared" si="4"/>
        <v>58.490566037735846</v>
      </c>
      <c r="F77" s="12">
        <v>198</v>
      </c>
      <c r="G77" s="13">
        <f t="shared" si="5"/>
        <v>41.509433962264154</v>
      </c>
    </row>
    <row r="78" spans="1:7" s="8" customFormat="1" ht="21" customHeight="1" x14ac:dyDescent="0.2">
      <c r="A78" s="8" t="s">
        <v>75</v>
      </c>
      <c r="C78" s="15">
        <f t="shared" si="3"/>
        <v>14473</v>
      </c>
      <c r="D78" s="15">
        <f>SUM(D79:D93)</f>
        <v>9569</v>
      </c>
      <c r="E78" s="16">
        <f t="shared" si="4"/>
        <v>66.116216402957235</v>
      </c>
      <c r="F78" s="15">
        <f>SUM(F79:F93)</f>
        <v>4904</v>
      </c>
      <c r="G78" s="16">
        <f t="shared" si="5"/>
        <v>33.883783597042772</v>
      </c>
    </row>
    <row r="79" spans="1:7" s="3" customFormat="1" ht="21" customHeight="1" x14ac:dyDescent="0.2">
      <c r="B79" s="3" t="s">
        <v>76</v>
      </c>
      <c r="C79" s="12">
        <f t="shared" si="3"/>
        <v>219</v>
      </c>
      <c r="D79" s="12">
        <v>147</v>
      </c>
      <c r="E79" s="13">
        <f t="shared" si="4"/>
        <v>67.123287671232873</v>
      </c>
      <c r="F79" s="12">
        <v>72</v>
      </c>
      <c r="G79" s="13">
        <f t="shared" si="5"/>
        <v>32.87671232876712</v>
      </c>
    </row>
    <row r="80" spans="1:7" s="3" customFormat="1" ht="11.25" x14ac:dyDescent="0.2">
      <c r="B80" s="3" t="s">
        <v>77</v>
      </c>
      <c r="C80" s="12">
        <f t="shared" si="3"/>
        <v>3105</v>
      </c>
      <c r="D80" s="12">
        <v>1996</v>
      </c>
      <c r="E80" s="13">
        <f t="shared" si="4"/>
        <v>64.283413848631241</v>
      </c>
      <c r="F80" s="12">
        <v>1109</v>
      </c>
      <c r="G80" s="13">
        <f t="shared" si="5"/>
        <v>35.716586151368759</v>
      </c>
    </row>
    <row r="81" spans="1:7" s="3" customFormat="1" ht="11.25" x14ac:dyDescent="0.2">
      <c r="B81" s="3" t="s">
        <v>78</v>
      </c>
      <c r="C81" s="12">
        <f t="shared" si="3"/>
        <v>572</v>
      </c>
      <c r="D81" s="12">
        <v>254</v>
      </c>
      <c r="E81" s="13">
        <f t="shared" si="4"/>
        <v>44.405594405594407</v>
      </c>
      <c r="F81" s="12">
        <v>318</v>
      </c>
      <c r="G81" s="13">
        <f t="shared" si="5"/>
        <v>55.594405594405593</v>
      </c>
    </row>
    <row r="82" spans="1:7" s="3" customFormat="1" ht="11.25" x14ac:dyDescent="0.2">
      <c r="B82" s="3" t="s">
        <v>79</v>
      </c>
      <c r="C82" s="12">
        <f t="shared" si="3"/>
        <v>520</v>
      </c>
      <c r="D82" s="12">
        <v>319</v>
      </c>
      <c r="E82" s="13">
        <f t="shared" si="4"/>
        <v>61.346153846153854</v>
      </c>
      <c r="F82" s="12">
        <v>201</v>
      </c>
      <c r="G82" s="13">
        <f t="shared" si="5"/>
        <v>38.653846153846153</v>
      </c>
    </row>
    <row r="83" spans="1:7" s="3" customFormat="1" ht="11.25" x14ac:dyDescent="0.2">
      <c r="B83" s="3" t="s">
        <v>80</v>
      </c>
      <c r="C83" s="12">
        <f t="shared" si="3"/>
        <v>1257</v>
      </c>
      <c r="D83" s="12">
        <v>594</v>
      </c>
      <c r="E83" s="13">
        <f t="shared" si="4"/>
        <v>47.255369928400953</v>
      </c>
      <c r="F83" s="12">
        <v>663</v>
      </c>
      <c r="G83" s="13">
        <f t="shared" si="5"/>
        <v>52.74463007159904</v>
      </c>
    </row>
    <row r="84" spans="1:7" s="3" customFormat="1" ht="11.25" x14ac:dyDescent="0.2">
      <c r="B84" s="3" t="s">
        <v>81</v>
      </c>
      <c r="C84" s="12">
        <f t="shared" si="3"/>
        <v>6026</v>
      </c>
      <c r="D84" s="12">
        <v>5002</v>
      </c>
      <c r="E84" s="13">
        <f t="shared" si="4"/>
        <v>83.006969797543974</v>
      </c>
      <c r="F84" s="12">
        <v>1024</v>
      </c>
      <c r="G84" s="13">
        <f t="shared" si="5"/>
        <v>16.993030202456026</v>
      </c>
    </row>
    <row r="85" spans="1:7" s="3" customFormat="1" ht="11.25" x14ac:dyDescent="0.2">
      <c r="B85" s="3" t="s">
        <v>82</v>
      </c>
      <c r="C85" s="12">
        <f t="shared" si="3"/>
        <v>210</v>
      </c>
      <c r="D85" s="12">
        <v>78</v>
      </c>
      <c r="E85" s="13">
        <f t="shared" si="4"/>
        <v>37.142857142857146</v>
      </c>
      <c r="F85" s="12">
        <v>132</v>
      </c>
      <c r="G85" s="13">
        <f t="shared" si="5"/>
        <v>62.857142857142854</v>
      </c>
    </row>
    <row r="86" spans="1:7" s="3" customFormat="1" ht="11.25" x14ac:dyDescent="0.2">
      <c r="B86" s="3" t="s">
        <v>83</v>
      </c>
      <c r="C86" s="12">
        <f t="shared" si="3"/>
        <v>286</v>
      </c>
      <c r="D86" s="12">
        <v>163</v>
      </c>
      <c r="E86" s="13">
        <f t="shared" si="4"/>
        <v>56.993006993006986</v>
      </c>
      <c r="F86" s="12">
        <v>123</v>
      </c>
      <c r="G86" s="13">
        <f t="shared" si="5"/>
        <v>43.006993006993007</v>
      </c>
    </row>
    <row r="87" spans="1:7" s="3" customFormat="1" ht="11.25" x14ac:dyDescent="0.2">
      <c r="B87" s="3" t="s">
        <v>84</v>
      </c>
      <c r="C87" s="12">
        <f t="shared" si="3"/>
        <v>332</v>
      </c>
      <c r="D87" s="12">
        <v>173</v>
      </c>
      <c r="E87" s="13">
        <f t="shared" si="4"/>
        <v>52.108433734939766</v>
      </c>
      <c r="F87" s="12">
        <v>159</v>
      </c>
      <c r="G87" s="13">
        <f t="shared" si="5"/>
        <v>47.891566265060241</v>
      </c>
    </row>
    <row r="88" spans="1:7" s="3" customFormat="1" ht="11.25" x14ac:dyDescent="0.2">
      <c r="B88" s="3" t="s">
        <v>85</v>
      </c>
      <c r="C88" s="12">
        <f t="shared" si="3"/>
        <v>415</v>
      </c>
      <c r="D88" s="12">
        <v>243</v>
      </c>
      <c r="E88" s="13">
        <f t="shared" si="4"/>
        <v>58.554216867469876</v>
      </c>
      <c r="F88" s="12">
        <v>172</v>
      </c>
      <c r="G88" s="13">
        <f t="shared" si="5"/>
        <v>41.445783132530124</v>
      </c>
    </row>
    <row r="89" spans="1:7" s="3" customFormat="1" ht="11.25" x14ac:dyDescent="0.2">
      <c r="B89" s="3" t="s">
        <v>86</v>
      </c>
      <c r="C89" s="12">
        <f t="shared" si="3"/>
        <v>438</v>
      </c>
      <c r="D89" s="12">
        <v>198</v>
      </c>
      <c r="E89" s="13">
        <f t="shared" si="4"/>
        <v>45.205479452054789</v>
      </c>
      <c r="F89" s="12">
        <v>240</v>
      </c>
      <c r="G89" s="13">
        <f t="shared" si="5"/>
        <v>54.794520547945204</v>
      </c>
    </row>
    <row r="90" spans="1:7" s="3" customFormat="1" ht="11.25" x14ac:dyDescent="0.2">
      <c r="B90" s="3" t="s">
        <v>87</v>
      </c>
      <c r="C90" s="12">
        <f t="shared" si="3"/>
        <v>322</v>
      </c>
      <c r="D90" s="12">
        <v>184</v>
      </c>
      <c r="E90" s="13">
        <f t="shared" si="4"/>
        <v>57.142857142857139</v>
      </c>
      <c r="F90" s="12">
        <v>138</v>
      </c>
      <c r="G90" s="13">
        <f t="shared" si="5"/>
        <v>42.857142857142854</v>
      </c>
    </row>
    <row r="91" spans="1:7" s="3" customFormat="1" ht="11.25" x14ac:dyDescent="0.2">
      <c r="B91" s="3" t="s">
        <v>88</v>
      </c>
      <c r="C91" s="12">
        <f t="shared" si="3"/>
        <v>719</v>
      </c>
      <c r="D91" s="12">
        <v>208</v>
      </c>
      <c r="E91" s="13">
        <f t="shared" si="4"/>
        <v>28.929068150208625</v>
      </c>
      <c r="F91" s="12">
        <v>511</v>
      </c>
      <c r="G91" s="13">
        <f t="shared" si="5"/>
        <v>71.070931849791378</v>
      </c>
    </row>
    <row r="92" spans="1:7" s="3" customFormat="1" ht="11.25" x14ac:dyDescent="0.2">
      <c r="B92" s="3" t="s">
        <v>89</v>
      </c>
      <c r="C92" s="12">
        <f t="shared" si="3"/>
        <v>42</v>
      </c>
      <c r="D92" s="12">
        <v>6</v>
      </c>
      <c r="E92" s="13">
        <f t="shared" si="4"/>
        <v>14.285714285714285</v>
      </c>
      <c r="F92" s="12">
        <v>36</v>
      </c>
      <c r="G92" s="13">
        <f t="shared" si="5"/>
        <v>85.714285714285708</v>
      </c>
    </row>
    <row r="93" spans="1:7" s="3" customFormat="1" ht="11.25" x14ac:dyDescent="0.2">
      <c r="B93" s="3" t="s">
        <v>90</v>
      </c>
      <c r="C93" s="12">
        <f t="shared" si="3"/>
        <v>10</v>
      </c>
      <c r="D93" s="12">
        <v>4</v>
      </c>
      <c r="E93" s="13">
        <f t="shared" si="4"/>
        <v>40</v>
      </c>
      <c r="F93" s="12">
        <v>6</v>
      </c>
      <c r="G93" s="13">
        <f t="shared" si="5"/>
        <v>60</v>
      </c>
    </row>
    <row r="94" spans="1:7" s="8" customFormat="1" ht="21" customHeight="1" x14ac:dyDescent="0.2">
      <c r="A94" s="8" t="s">
        <v>91</v>
      </c>
      <c r="C94" s="15">
        <f t="shared" si="3"/>
        <v>3505</v>
      </c>
      <c r="D94" s="15">
        <f>SUM(D95:D102)</f>
        <v>1976</v>
      </c>
      <c r="E94" s="16">
        <f t="shared" si="4"/>
        <v>56.376604850213987</v>
      </c>
      <c r="F94" s="15">
        <f>SUM(F95:F102)</f>
        <v>1529</v>
      </c>
      <c r="G94" s="16">
        <f t="shared" si="5"/>
        <v>43.62339514978602</v>
      </c>
    </row>
    <row r="95" spans="1:7" s="3" customFormat="1" ht="21" customHeight="1" x14ac:dyDescent="0.2">
      <c r="B95" s="3" t="s">
        <v>92</v>
      </c>
      <c r="C95" s="12">
        <f t="shared" si="3"/>
        <v>414</v>
      </c>
      <c r="D95" s="12">
        <v>250</v>
      </c>
      <c r="E95" s="13">
        <f t="shared" si="4"/>
        <v>60.386473429951693</v>
      </c>
      <c r="F95" s="12">
        <v>164</v>
      </c>
      <c r="G95" s="13">
        <f t="shared" si="5"/>
        <v>39.613526570048307</v>
      </c>
    </row>
    <row r="96" spans="1:7" s="3" customFormat="1" ht="11.25" x14ac:dyDescent="0.2">
      <c r="B96" s="3" t="s">
        <v>93</v>
      </c>
      <c r="C96" s="12">
        <f t="shared" si="3"/>
        <v>437</v>
      </c>
      <c r="D96" s="12">
        <v>234</v>
      </c>
      <c r="E96" s="13">
        <f t="shared" si="4"/>
        <v>53.546910755148744</v>
      </c>
      <c r="F96" s="12">
        <v>203</v>
      </c>
      <c r="G96" s="13">
        <f t="shared" si="5"/>
        <v>46.453089244851256</v>
      </c>
    </row>
    <row r="97" spans="1:7" s="3" customFormat="1" ht="11.25" x14ac:dyDescent="0.2">
      <c r="B97" s="3" t="s">
        <v>94</v>
      </c>
      <c r="C97" s="12">
        <f t="shared" si="3"/>
        <v>1074</v>
      </c>
      <c r="D97" s="12">
        <v>621</v>
      </c>
      <c r="E97" s="13">
        <f t="shared" si="4"/>
        <v>57.821229050279335</v>
      </c>
      <c r="F97" s="12">
        <v>453</v>
      </c>
      <c r="G97" s="13">
        <f t="shared" si="5"/>
        <v>42.178770949720672</v>
      </c>
    </row>
    <row r="98" spans="1:7" s="3" customFormat="1" ht="11.25" x14ac:dyDescent="0.2">
      <c r="B98" s="3" t="s">
        <v>95</v>
      </c>
      <c r="C98" s="12">
        <f t="shared" si="3"/>
        <v>176</v>
      </c>
      <c r="D98" s="12">
        <v>73</v>
      </c>
      <c r="E98" s="13">
        <f t="shared" si="4"/>
        <v>41.477272727272727</v>
      </c>
      <c r="F98" s="12">
        <v>103</v>
      </c>
      <c r="G98" s="13">
        <f t="shared" si="5"/>
        <v>58.522727272727273</v>
      </c>
    </row>
    <row r="99" spans="1:7" s="3" customFormat="1" ht="11.25" x14ac:dyDescent="0.2">
      <c r="B99" s="3" t="s">
        <v>96</v>
      </c>
      <c r="C99" s="12">
        <f t="shared" si="3"/>
        <v>134</v>
      </c>
      <c r="D99" s="12">
        <v>98</v>
      </c>
      <c r="E99" s="13">
        <f t="shared" si="4"/>
        <v>73.134328358208961</v>
      </c>
      <c r="F99" s="12">
        <v>36</v>
      </c>
      <c r="G99" s="13">
        <f t="shared" si="5"/>
        <v>26.865671641791046</v>
      </c>
    </row>
    <row r="100" spans="1:7" s="3" customFormat="1" ht="11.25" x14ac:dyDescent="0.2">
      <c r="B100" s="3" t="s">
        <v>97</v>
      </c>
      <c r="C100" s="12">
        <f t="shared" si="3"/>
        <v>502</v>
      </c>
      <c r="D100" s="12">
        <v>196</v>
      </c>
      <c r="E100" s="13">
        <f t="shared" si="4"/>
        <v>39.04382470119522</v>
      </c>
      <c r="F100" s="12">
        <v>306</v>
      </c>
      <c r="G100" s="13">
        <f t="shared" si="5"/>
        <v>60.95617529880478</v>
      </c>
    </row>
    <row r="101" spans="1:7" s="3" customFormat="1" ht="11.25" x14ac:dyDescent="0.2">
      <c r="B101" s="3" t="s">
        <v>98</v>
      </c>
      <c r="C101" s="12">
        <f t="shared" si="3"/>
        <v>594</v>
      </c>
      <c r="D101" s="12">
        <v>398</v>
      </c>
      <c r="E101" s="13">
        <f t="shared" si="4"/>
        <v>67.003367003367003</v>
      </c>
      <c r="F101" s="12">
        <v>196</v>
      </c>
      <c r="G101" s="13">
        <f t="shared" si="5"/>
        <v>32.996632996632997</v>
      </c>
    </row>
    <row r="102" spans="1:7" s="3" customFormat="1" ht="11.25" x14ac:dyDescent="0.2">
      <c r="B102" s="3" t="s">
        <v>99</v>
      </c>
      <c r="C102" s="12">
        <f t="shared" si="3"/>
        <v>174</v>
      </c>
      <c r="D102" s="12">
        <v>106</v>
      </c>
      <c r="E102" s="13">
        <f t="shared" si="4"/>
        <v>60.919540229885058</v>
      </c>
      <c r="F102" s="12">
        <v>68</v>
      </c>
      <c r="G102" s="13">
        <f t="shared" si="5"/>
        <v>39.080459770114942</v>
      </c>
    </row>
    <row r="103" spans="1:7" s="8" customFormat="1" ht="21" customHeight="1" x14ac:dyDescent="0.2">
      <c r="A103" s="8" t="s">
        <v>100</v>
      </c>
      <c r="C103" s="15">
        <f t="shared" si="3"/>
        <v>5244</v>
      </c>
      <c r="D103" s="15">
        <f>SUM(D104:D112)</f>
        <v>2803</v>
      </c>
      <c r="E103" s="16">
        <f t="shared" si="4"/>
        <v>53.451563691838288</v>
      </c>
      <c r="F103" s="15">
        <f>SUM(F104:F112)</f>
        <v>2441</v>
      </c>
      <c r="G103" s="16">
        <f t="shared" si="5"/>
        <v>46.548436308161705</v>
      </c>
    </row>
    <row r="104" spans="1:7" s="3" customFormat="1" ht="21" customHeight="1" x14ac:dyDescent="0.2">
      <c r="B104" s="3" t="s">
        <v>101</v>
      </c>
      <c r="C104" s="12">
        <f t="shared" si="3"/>
        <v>287</v>
      </c>
      <c r="D104" s="12">
        <v>118</v>
      </c>
      <c r="E104" s="13">
        <f t="shared" si="4"/>
        <v>41.11498257839721</v>
      </c>
      <c r="F104" s="12">
        <v>169</v>
      </c>
      <c r="G104" s="13">
        <f t="shared" si="5"/>
        <v>58.88501742160279</v>
      </c>
    </row>
    <row r="105" spans="1:7" s="3" customFormat="1" ht="11.25" x14ac:dyDescent="0.2">
      <c r="B105" s="3" t="s">
        <v>102</v>
      </c>
      <c r="C105" s="12">
        <f t="shared" si="3"/>
        <v>206</v>
      </c>
      <c r="D105" s="12">
        <v>71</v>
      </c>
      <c r="E105" s="13">
        <f t="shared" si="4"/>
        <v>34.466019417475728</v>
      </c>
      <c r="F105" s="12">
        <v>135</v>
      </c>
      <c r="G105" s="13">
        <f t="shared" si="5"/>
        <v>65.533980582524279</v>
      </c>
    </row>
    <row r="106" spans="1:7" s="3" customFormat="1" ht="11.25" x14ac:dyDescent="0.2">
      <c r="B106" s="3" t="s">
        <v>103</v>
      </c>
      <c r="C106" s="12">
        <f t="shared" si="3"/>
        <v>189</v>
      </c>
      <c r="D106" s="12">
        <v>75</v>
      </c>
      <c r="E106" s="13">
        <f t="shared" si="4"/>
        <v>39.682539682539684</v>
      </c>
      <c r="F106" s="12">
        <v>114</v>
      </c>
      <c r="G106" s="13">
        <f t="shared" si="5"/>
        <v>60.317460317460316</v>
      </c>
    </row>
    <row r="107" spans="1:7" s="3" customFormat="1" ht="11.25" x14ac:dyDescent="0.2">
      <c r="B107" s="3" t="s">
        <v>104</v>
      </c>
      <c r="C107" s="12">
        <f t="shared" si="3"/>
        <v>268</v>
      </c>
      <c r="D107" s="12">
        <v>111</v>
      </c>
      <c r="E107" s="13">
        <f t="shared" si="4"/>
        <v>41.417910447761194</v>
      </c>
      <c r="F107" s="12">
        <v>157</v>
      </c>
      <c r="G107" s="13">
        <f t="shared" si="5"/>
        <v>58.582089552238806</v>
      </c>
    </row>
    <row r="108" spans="1:7" s="3" customFormat="1" ht="11.25" x14ac:dyDescent="0.2">
      <c r="B108" s="3" t="s">
        <v>105</v>
      </c>
      <c r="C108" s="12">
        <f t="shared" si="3"/>
        <v>1260</v>
      </c>
      <c r="D108" s="12">
        <v>786</v>
      </c>
      <c r="E108" s="13">
        <f t="shared" si="4"/>
        <v>62.38095238095238</v>
      </c>
      <c r="F108" s="12">
        <v>474</v>
      </c>
      <c r="G108" s="13">
        <f t="shared" si="5"/>
        <v>37.61904761904762</v>
      </c>
    </row>
    <row r="109" spans="1:7" s="3" customFormat="1" ht="11.25" x14ac:dyDescent="0.2">
      <c r="B109" s="3" t="s">
        <v>106</v>
      </c>
      <c r="C109" s="12">
        <f t="shared" si="3"/>
        <v>1952</v>
      </c>
      <c r="D109" s="12">
        <v>1080</v>
      </c>
      <c r="E109" s="13">
        <f t="shared" si="4"/>
        <v>55.327868852459019</v>
      </c>
      <c r="F109" s="12">
        <v>872</v>
      </c>
      <c r="G109" s="13">
        <f t="shared" si="5"/>
        <v>44.672131147540981</v>
      </c>
    </row>
    <row r="110" spans="1:7" s="3" customFormat="1" ht="11.25" x14ac:dyDescent="0.2">
      <c r="B110" s="3" t="s">
        <v>107</v>
      </c>
      <c r="C110" s="12">
        <f t="shared" si="3"/>
        <v>479</v>
      </c>
      <c r="D110" s="12">
        <v>212</v>
      </c>
      <c r="E110" s="13">
        <f t="shared" si="4"/>
        <v>44.258872651356995</v>
      </c>
      <c r="F110" s="12">
        <v>267</v>
      </c>
      <c r="G110" s="13">
        <f t="shared" si="5"/>
        <v>55.741127348643005</v>
      </c>
    </row>
    <row r="111" spans="1:7" s="3" customFormat="1" ht="11.25" x14ac:dyDescent="0.2">
      <c r="B111" s="3" t="s">
        <v>108</v>
      </c>
      <c r="C111" s="12">
        <f t="shared" si="3"/>
        <v>332</v>
      </c>
      <c r="D111" s="12">
        <v>155</v>
      </c>
      <c r="E111" s="13">
        <f t="shared" si="4"/>
        <v>46.686746987951807</v>
      </c>
      <c r="F111" s="12">
        <v>177</v>
      </c>
      <c r="G111" s="13">
        <f t="shared" si="5"/>
        <v>53.313253012048193</v>
      </c>
    </row>
    <row r="112" spans="1:7" s="3" customFormat="1" ht="11.25" x14ac:dyDescent="0.2">
      <c r="B112" s="3" t="s">
        <v>109</v>
      </c>
      <c r="C112" s="12">
        <f t="shared" si="3"/>
        <v>271</v>
      </c>
      <c r="D112" s="12">
        <v>195</v>
      </c>
      <c r="E112" s="13">
        <f t="shared" si="4"/>
        <v>71.955719557195579</v>
      </c>
      <c r="F112" s="12">
        <v>76</v>
      </c>
      <c r="G112" s="13">
        <f t="shared" si="5"/>
        <v>28.044280442804425</v>
      </c>
    </row>
    <row r="113" spans="1:7" s="3" customFormat="1" ht="11.25" x14ac:dyDescent="0.2">
      <c r="A113" s="14"/>
      <c r="B113" s="14"/>
      <c r="C113" s="14"/>
      <c r="D113" s="14"/>
      <c r="E113" s="14"/>
      <c r="F113" s="14"/>
      <c r="G113" s="14"/>
    </row>
    <row r="114" spans="1:7" s="3" customFormat="1" ht="11.25" x14ac:dyDescent="0.2">
      <c r="A114" s="29" t="s">
        <v>110</v>
      </c>
      <c r="B114" s="29"/>
      <c r="C114" s="29"/>
      <c r="D114" s="29"/>
      <c r="E114" s="29"/>
      <c r="F114" s="29"/>
      <c r="G114" s="29"/>
    </row>
    <row r="115" spans="1:7" s="3" customFormat="1" ht="11.25" x14ac:dyDescent="0.2">
      <c r="A115" s="2" t="s">
        <v>111</v>
      </c>
      <c r="B115" s="2"/>
      <c r="C115" s="2"/>
      <c r="D115" s="2"/>
      <c r="E115" s="2"/>
      <c r="F115" s="2"/>
      <c r="G115" s="2"/>
    </row>
    <row r="116" spans="1:7" s="3" customFormat="1" ht="24" customHeight="1" x14ac:dyDescent="0.2">
      <c r="A116" s="23" t="s">
        <v>112</v>
      </c>
      <c r="B116" s="23"/>
      <c r="C116" s="23"/>
      <c r="D116" s="23"/>
      <c r="E116" s="23"/>
      <c r="F116" s="23"/>
      <c r="G116" s="23"/>
    </row>
    <row r="117" spans="1:7" s="3" customFormat="1" ht="11.25" x14ac:dyDescent="0.2">
      <c r="A117" s="24" t="s">
        <v>113</v>
      </c>
      <c r="B117" s="24"/>
      <c r="C117" s="24"/>
      <c r="D117" s="24"/>
      <c r="E117" s="24"/>
      <c r="F117" s="24"/>
      <c r="G117" s="24"/>
    </row>
    <row r="118" spans="1:7" s="3" customFormat="1" ht="11.25" x14ac:dyDescent="0.2">
      <c r="A118" s="24" t="s">
        <v>114</v>
      </c>
      <c r="B118" s="24"/>
      <c r="C118" s="24"/>
      <c r="D118" s="24"/>
      <c r="E118" s="24"/>
      <c r="F118" s="24"/>
      <c r="G118" s="24"/>
    </row>
    <row r="119" spans="1:7" s="3" customFormat="1" ht="11.25" x14ac:dyDescent="0.2"/>
  </sheetData>
  <mergeCells count="11">
    <mergeCell ref="F4:G4"/>
    <mergeCell ref="A116:G116"/>
    <mergeCell ref="A118:G118"/>
    <mergeCell ref="A117:G117"/>
    <mergeCell ref="A1:G1"/>
    <mergeCell ref="A2:G2"/>
    <mergeCell ref="A3:G3"/>
    <mergeCell ref="A114:G114"/>
    <mergeCell ref="A5:B5"/>
    <mergeCell ref="A7:B7"/>
    <mergeCell ref="D4:E4"/>
  </mergeCells>
  <phoneticPr fontId="3" type="noConversion"/>
  <pageMargins left="0.75" right="0.75" top="1" bottom="1" header="0.5" footer="0.5"/>
  <pageSetup scale="77" orientation="landscape" r:id="rId1"/>
  <headerFooter alignWithMargins="0"/>
  <rowBreaks count="2" manualBreakCount="2">
    <brk id="38" max="6" man="1"/>
    <brk id="77" max="6" man="1"/>
  </rowBreaks>
  <ignoredErrors>
    <ignoredError sqref="E7 E9 E15 E59 E22 E78 E29 E67 E39 E94 E103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H-14A</vt:lpstr>
      <vt:lpstr>'Table H-14A'!Print_Area</vt:lpstr>
      <vt:lpstr>'Table H-14A'!Print_Titles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2018-11-02T16:54:47Z</cp:lastPrinted>
  <dcterms:created xsi:type="dcterms:W3CDTF">2005-10-17T17:44:27Z</dcterms:created>
  <dcterms:modified xsi:type="dcterms:W3CDTF">2019-01-03T16:37:27Z</dcterms:modified>
</cp:coreProperties>
</file>