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ott vo\Documents\DSS\WORKLOAD\Worksheet Template\2019 Templates\Templates\EH Tables\"/>
    </mc:Choice>
  </mc:AlternateContent>
  <xr:revisionPtr revIDLastSave="0" documentId="13_ncr:1_{4F851F84-1601-45B3-9622-E2296A9E7274}" xr6:coauthVersionLast="44" xr6:coauthVersionMax="44" xr10:uidLastSave="{00000000-0000-0000-0000-000000000000}"/>
  <bookViews>
    <workbookView xWindow="1800" yWindow="120" windowWidth="25320" windowHeight="14745" xr2:uid="{00000000-000D-0000-FFFF-FFFF00000000}"/>
  </bookViews>
  <sheets>
    <sheet name="Table H-14" sheetId="3" r:id="rId1"/>
  </sheets>
  <definedNames>
    <definedName name="_xlnm.Print_Area" localSheetId="0">'Table H-14'!$A$1:$G$118</definedName>
    <definedName name="_xlnm.Print_Titles" localSheetId="0">'Table H-14'!$1:$5</definedName>
  </definedNames>
  <calcPr calcId="191029" fullCalcOnLoad="1" calcMode="auto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<sst xmlns="http://schemas.openxmlformats.org/spreadsheetml/2006/main" count="119" uniqueCount="119">
  <si>
    <t>Table H-14.</t>
  </si>
  <si>
    <t>U.S. District Courts ---- Pretrial Services Release and Detention</t>
  </si>
  <si>
    <t>For the 12-Month Period Ending September 30, 2022</t>
  </si>
  <si>
    <r xmlns="http://schemas.openxmlformats.org/spreadsheetml/2006/main">
      <t>Detained and Never Released</t>
    </r>
    <r xmlns="http://schemas.openxmlformats.org/spreadsheetml/2006/main">
      <rPr>
        <b/>
        <vertAlign val="superscript"/>
        <sz val="10"/>
        <rFont val="Arial"/>
        <family val="2"/>
      </rPr>
      <t>2</t>
    </r>
  </si>
  <si>
    <r xmlns="http://schemas.openxmlformats.org/spreadsheetml/2006/main">
      <t>Released</t>
    </r>
    <r xmlns="http://schemas.openxmlformats.org/spreadsheetml/2006/main">
      <rPr>
        <b/>
        <vertAlign val="superscript"/>
        <sz val="10"/>
        <rFont val="Arial"/>
        <family val="2"/>
      </rPr>
      <t>3</t>
    </r>
  </si>
  <si>
    <t>Circuit and District</t>
  </si>
  <si>
    <r xmlns="http://schemas.openxmlformats.org/spreadsheetml/2006/main">
      <t>Cases</t>
    </r>
    <r xmlns="http://schemas.openxmlformats.org/spreadsheetml/2006/main">
      <rPr>
        <vertAlign val="superscript"/>
        <sz val="10"/>
        <rFont val="Arial"/>
        <family val="2"/>
      </rPr>
      <t>1</t>
    </r>
  </si>
  <si>
    <t>Total</t>
  </si>
  <si>
    <t>Pct.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</si>
  <si>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</si>
  <si>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</si>
  <si>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</si>
  <si>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</si>
  <si>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</si>
  <si>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</si>
  <si>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</si>
  <si>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</si>
  <si>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</si>
  <si>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</si>
  <si>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</si>
  <si>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</si>
  <si>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</si>
  <si>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</si>
  <si>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</si>
  <si>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</si>
  <si>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</si>
  <si>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</si>
  <si>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</si>
  <si>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</si>
  <si>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</si>
  <si>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</si>
  <si>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</si>
  <si>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</si>
  <si>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</si>
  <si>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</si>
  <si>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</si>
  <si>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</si>
  <si>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</si>
  <si>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</si>
  <si>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</si>
  <si>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</si>
  <si>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</si>
  <si>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</si>
  <si>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</si>
  <si>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</si>
  <si>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</si>
  <si>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</si>
  <si>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</si>
  <si>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</si>
  <si>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</si>
  <si>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</si>
  <si>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</si>
  <si>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</si>
  <si>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</si>
  <si>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</si>
  <si>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</si>
  <si>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</si>
  <si>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</si>
  <si>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</si>
  <si>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</si>
  <si>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</si>
  <si>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</si>
  <si>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</si>
  <si>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</si>
  <si>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</si>
  <si>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</si>
  <si>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</si>
  <si>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</si>
  <si>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</si>
  <si>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</si>
  <si>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</si>
  <si>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</si>
  <si>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</si>
  <si>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</si>
  <si>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</si>
  <si>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</si>
  <si>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</si>
  <si>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</si>
  <si>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</si>
  <si>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</si>
  <si>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</si>
  <si>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</si>
  <si>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</si>
  <si>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</si>
  <si>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</si>
  <si>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</si>
  <si>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</si>
  <si>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</si>
  <si>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</si>
  <si>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</si>
  <si>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</si>
  <si>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</si>
  <si>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</si>
  <si>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</si>
  <si>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</si>
  <si>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</si>
  <si>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</si>
  <si>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</si>
  <si>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</si>
  <si>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</si>
  <si>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</si>
  <si>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</si>
  <si>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</si>
  <si>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</si>
  <si>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</si>
  <si>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</si>
  <si>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</si>
  <si>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</si>
  <si>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</si>
  <si>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</si>
  <si>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</si>
  <si>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</si>
  <si>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</si>
  <si>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</si>
  <si>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 xml:space="preserve">NOTE:  This table excludes data for the District of Columbia and includes transfers received.</t>
  </si>
  <si>
    <t>NOTE: Includes data reported for previous periods on Table H-9.</t>
  </si>
  <si>
    <r xmlns="http://schemas.openxmlformats.org/spreadsheetml/2006/main">
      <t>1</t>
    </r>
    <r xmlns="http://schemas.openxmlformats.org/spreadsheetml/2006/main">
      <rPr>
        <sz val="8"/>
        <color indexed="8"/>
        <rFont val="Arial"/>
        <family val="2"/>
      </rPr>
      <t xml:space="preserve"> Data represents defendants whose cases were activated during the 12-month period. Excludes dismissals, cases in which release is not possible within 90 days, transfers out, and cases that were later converted to diversion cases during the period. </t>
    </r>
  </si>
  <si>
    <r xmlns="http://schemas.openxmlformats.org/spreadsheetml/2006/main">
      <t xml:space="preserve">2 </t>
    </r>
    <r xmlns="http://schemas.openxmlformats.org/spreadsheetml/2006/main">
      <rPr>
        <sz val="8"/>
        <rFont val="Arial"/>
        <family val="2"/>
      </rPr>
      <t>Includes data reported for previous periods as "never released."</t>
    </r>
  </si>
  <si>
    <r xmlns="http://schemas.openxmlformats.org/spreadsheetml/2006/main">
      <t xml:space="preserve">3 </t>
    </r>
    <r xmlns="http://schemas.openxmlformats.org/spreadsheetml/2006/main">
      <rPr>
        <sz val="8"/>
        <rFont val="Arial"/>
        <family val="2"/>
      </rPr>
      <t>Includes data reported for previous periods as "later released," "released and later detained," and "never detained."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</si>
</sst>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9"/>
      <color indexed="0"/>
      <name val="Courier New"/>
      <family val="3"/>
    </font>
    <font>
      <vertAlign val="superscript"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7" fillId="0" borderId="0"/>
  </cellStyleXfs>
  <cellXfs count="33">
    <xf numFmtId="0" applyNumberFormat="1" fontId="0" applyFont="1" fillId="0" applyFill="1" borderId="0" applyBorder="1" xfId="0"/>
    <xf numFmtId="0" applyNumberFormat="1" fontId="7" applyFont="1" fillId="0" applyFill="1" borderId="0" applyBorder="1" xfId="1"/>
    <xf numFmtId="0" applyNumberFormat="1" fontId="0" applyFont="1" fillId="0" applyFill="1" borderId="1" applyBorder="1" xfId="0"/>
    <xf numFmtId="0" applyNumberFormat="1" fontId="0" applyFont="1" fillId="0" applyFill="1" borderId="2" applyBorder="1" xfId="0"/>
    <xf numFmtId="0" applyNumberFormat="1" fontId="0" applyFont="1" fillId="0" applyFill="1" borderId="3" applyBorder="1" xfId="0"/>
    <xf numFmtId="0" applyNumberFormat="1" fontId="0" applyFont="1" fillId="0" applyFill="1" borderId="4" applyBorder="1" xfId="0">
      <alignment horizontal="center"/>
    </xf>
    <xf numFmtId="0" applyNumberFormat="1" fontId="0" applyFont="1" fillId="0" applyFill="1" borderId="5" applyBorder="1" xfId="0">
      <alignment horizontal="center" wrapText="1"/>
    </xf>
    <xf numFmtId="0" applyNumberFormat="1" fontId="0" applyFont="1" fillId="0" applyFill="1" borderId="6" applyBorder="1" xfId="0">
      <alignment horizontal="center"/>
    </xf>
    <xf numFmtId="0" applyNumberFormat="1" fontId="4" applyFont="1" fillId="0" applyFill="1" borderId="0" applyBorder="1" xfId="0"/>
    <xf numFmtId="0" applyNumberFormat="1" fontId="1" applyFont="1" fillId="0" applyFill="1" borderId="0" applyBorder="1" xfId="0"/>
    <xf numFmtId="0" applyNumberFormat="1" fontId="0" applyFont="1" fillId="0" applyFill="1" borderId="0" applyBorder="1" xfId="0"/>
    <xf numFmtId="0" applyNumberFormat="1" fontId="0" applyFont="1" fillId="0" applyFill="1" borderId="7" applyBorder="1" xfId="0"/>
    <xf numFmtId="3" applyNumberFormat="1" fontId="0" applyFont="1" fillId="0" applyFill="1" borderId="0" applyBorder="1" xfId="0">
      <alignment horizontal="right"/>
    </xf>
    <xf numFmtId="3" applyNumberFormat="1" fontId="1" applyFont="1" fillId="0" applyFill="1" borderId="0" applyBorder="1" xfId="0">
      <alignment horizontal="right"/>
    </xf>
    <xf numFmtId="0" applyNumberFormat="1" fontId="0" applyFont="1" fillId="0" applyFill="1" borderId="5" applyBorder="1" xfId="0">
      <alignment horizontal="center" wrapText="1"/>
    </xf>
    <xf numFmtId="0" applyNumberFormat="1" fontId="0" applyFont="1" fillId="0" applyFill="1" borderId="8" applyBorder="1" xfId="0">
      <alignment horizontal="center" wrapText="1"/>
    </xf>
    <xf numFmtId="164" applyNumberFormat="1" fontId="0" applyFont="1" fillId="0" applyFill="1" borderId="0" applyBorder="1" xfId="0">
      <alignment horizontal="right"/>
    </xf>
    <xf numFmtId="0" applyNumberFormat="1" fontId="0" applyFont="1" fillId="0" applyFill="1" borderId="0" applyBorder="1" xfId="0">
      <alignment horizontal="right"/>
    </xf>
    <xf numFmtId="0" applyNumberFormat="1" fontId="6" applyFont="1" fillId="0" applyFill="1" borderId="0" applyBorder="1" xfId="1">
      <alignment horizontal="left"/>
    </xf>
    <xf numFmtId="0" applyNumberFormat="1" fontId="5" applyFont="1" fillId="0" applyFill="1" borderId="0" applyBorder="1" xfId="0">
      <alignment horizontal="left"/>
    </xf>
    <xf numFmtId="0" applyNumberFormat="1" fontId="2" applyFont="1" fillId="0" applyFill="1" borderId="9" applyBorder="1" xfId="0">
      <alignment horizontal="center" wrapText="1"/>
    </xf>
    <xf numFmtId="0" applyNumberFormat="1" fontId="2" applyFont="1" fillId="0" applyFill="1" borderId="10" applyBorder="1" xfId="0">
      <alignment horizontal="center" wrapText="1"/>
    </xf>
    <xf numFmtId="0" applyNumberFormat="1" fontId="2" applyFont="1" fillId="0" applyFill="1" borderId="9" applyBorder="1" xfId="0">
      <alignment horizontal="center"/>
    </xf>
    <xf numFmtId="0" applyNumberFormat="1" fontId="2" applyFont="1" fillId="0" applyFill="1" borderId="11" applyBorder="1" xfId="0">
      <alignment horizontal="center"/>
    </xf>
    <xf numFmtId="0" applyNumberFormat="1" fontId="8" applyFont="1" fillId="0" applyFill="1" borderId="0" applyBorder="1" xfId="1">
      <alignment horizontal="left" wrapText="1"/>
    </xf>
    <xf numFmtId="0" applyNumberFormat="1" fontId="3" applyFont="1" fillId="0" applyFill="1" borderId="1" applyBorder="1" xfId="0">
      <alignment horizontal="left"/>
    </xf>
    <xf numFmtId="0" applyNumberFormat="1" fontId="0" applyFont="1" fillId="0" applyFill="1" borderId="1" applyBorder="1" xfId="0"/>
    <xf numFmtId="0" applyNumberFormat="1" fontId="3" applyFont="1" fillId="0" applyFill="1" borderId="0" applyBorder="1" xfId="0">
      <alignment horizontal="left"/>
    </xf>
    <xf numFmtId="0" applyNumberFormat="1" fontId="0" applyFont="1" fillId="0" applyFill="1" borderId="0" applyBorder="1" xfId="0"/>
    <xf numFmtId="0" applyNumberFormat="1" fontId="6" applyFont="1" fillId="0" applyFill="1" borderId="0" applyBorder="1" xfId="1">
      <alignment horizontal="left"/>
    </xf>
    <xf numFmtId="0" applyNumberFormat="1" fontId="0" applyFont="1" fillId="0" applyFill="1" borderId="12" applyBorder="1" xfId="0">
      <alignment horizontal="center" wrapText="1"/>
    </xf>
    <xf numFmtId="0" applyNumberFormat="1" fontId="0" applyFont="1" fillId="0" applyFill="1" borderId="13" applyBorder="1" xfId="0">
      <alignment horizontal="center" wrapText="1"/>
    </xf>
    <xf numFmtId="0" applyNumberFormat="1" fontId="0" applyFont="1" fillId="0" applyFill="1" borderId="0" applyBorder="1" xfId="0">
      <alignment horizontal="center"/>
    </xf>
  </cellXfs>
  <cellStyles count="2">
    <cellStyle name="Normal" xfId="0" builtinId="0"/>
    <cellStyle name="Normal_pretrial_h2_jun20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AI118"/>
  <sheetViews>
    <sheetView tabSelected="1" workbookViewId="0">
      <selection sqref="A1:G1"/>
    </sheetView>
  </sheetViews>
  <sheetFormatPr defaultRowHeight="12.75" x14ac:dyDescent="0.2"/>
  <cols>
    <col min="1" max="1" width="5" customWidth="1"/>
    <col min="2" max="2" width="10" customWidth="1"/>
    <col min="3" max="3" width="10.5703125" customWidth="1"/>
    <col min="4" max="4" width="15.140625" customWidth="1"/>
    <col min="5" max="5" width="12.5703125" customWidth="1"/>
    <col min="6" max="6" width="15.140625" customWidth="1"/>
    <col min="7" max="7" width="12.140625" customWidth="1"/>
    <col min="8" max="8" width="13.5703125" customWidth="1"/>
    <col min="9" max="10" width="14" customWidth="1"/>
  </cols>
  <sheetData>
    <row r="1" ht="16.5" s="2" customFormat="1">
      <c r="A1" s="25" t="s">
        <v>0</v>
      </c>
      <c r="B1" s="25"/>
      <c r="C1" s="26"/>
      <c r="D1" s="26"/>
      <c r="E1" s="26"/>
      <c r="F1" s="26"/>
      <c r="G1" s="26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ht="15.75">
      <c r="A2" s="27" t="s">
        <v>1</v>
      </c>
      <c r="B2" s="27"/>
      <c r="C2" s="27"/>
      <c r="D2" s="27"/>
      <c r="E2" s="27"/>
      <c r="F2" s="27"/>
      <c r="G2" s="28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ht="15.75">
      <c r="A3" s="27" t="s">
        <v>2</v>
      </c>
      <c r="B3" s="27"/>
      <c r="C3" s="27"/>
      <c r="D3" s="28"/>
      <c r="E3" s="28"/>
      <c r="F3" s="28"/>
      <c r="G3" s="28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ht="28.15" customHeight="1">
      <c r="A4" s="3"/>
      <c r="B4" s="4"/>
      <c r="C4" s="5"/>
      <c r="D4" s="20" t="s">
        <v>3</v>
      </c>
      <c r="E4" s="21"/>
      <c r="F4" s="22" t="s">
        <v>4</v>
      </c>
      <c r="G4" s="23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ht="25.7" customHeight="1">
      <c r="A5" s="30" t="s">
        <v>5</v>
      </c>
      <c r="B5" s="31"/>
      <c r="C5" s="6" t="s">
        <v>6</v>
      </c>
      <c r="D5" s="7" t="s">
        <v>7</v>
      </c>
      <c r="E5" s="7" t="s">
        <v>8</v>
      </c>
      <c r="F5" s="15" t="s">
        <v>7</v>
      </c>
      <c r="G5" s="14" t="s">
        <v>8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ht="14.25" customHeight="1"/>
    <row r="7">
      <c r="A7" s="32" t="s">
        <v>9</v>
      </c>
      <c r="B7" s="32"/>
      <c r="C7" s="12">
        <f>SUM(D7,F7)</f>
        <v>66783</v>
      </c>
      <c r="D7" s="12">
        <f>SUM(D9,D15,D22,D29,D39,D49,D59,D67,D78,D94,D103)</f>
        <v>45746</v>
      </c>
      <c r="E7" s="16">
        <f>IF(D7=0,".0",D7/C7*100)</f>
        <v>68.49946842759384</v>
      </c>
      <c r="F7" s="12">
        <f>SUM(F9,F15,F22,F29,F39,F49,F59,F67,F78,F94,F103)</f>
        <v>21037</v>
      </c>
      <c r="G7" s="16">
        <f>IF(F7=0,".0",F7/C7*100)</f>
        <v>31.50053157240615</v>
      </c>
    </row>
    <row r="8">
      <c r="C8" s="12"/>
      <c r="D8" s="12"/>
      <c r="E8" s="17"/>
      <c r="F8" s="12"/>
      <c r="G8" s="17"/>
    </row>
    <row r="9" ht="17.45" customHeight="1">
      <c r="A9" s="9" t="s">
        <v>10</v>
      </c>
      <c r="B9" s="9"/>
      <c r="C9" s="13">
        <f>SUM(C10:C14)</f>
        <v>1762</v>
      </c>
      <c r="D9" s="13">
        <f>SUM(D10:D14)</f>
        <v>1042</v>
      </c>
      <c r="E9" s="16">
        <f ref="E9:E72" t="shared" si="0">IF(D9=0,".0",D9/C9*100)</f>
        <v>59.137343927355282</v>
      </c>
      <c r="F9" s="13">
        <f>SUM(F10:F14)</f>
        <v>720</v>
      </c>
      <c r="G9" s="16">
        <f ref="G9:G72" t="shared" si="1">IF(F9=0,".0",F9/C9*100)</f>
        <v>40.862656072644718</v>
      </c>
    </row>
    <row r="10" ht="21" customHeight="1">
      <c r="A10" s="8"/>
      <c r="B10" s="8" t="s">
        <v>11</v>
      </c>
      <c r="C10" s="12">
        <f>SUM(D10,F10)</f>
        <v>155</v>
      </c>
      <c r="D10" s="12">
        <v>65</v>
      </c>
      <c r="E10" s="16">
        <f t="shared" si="0"/>
        <v>41.935483870967744</v>
      </c>
      <c r="F10" s="12">
        <v>90</v>
      </c>
      <c r="G10" s="16">
        <f t="shared" si="1"/>
        <v>58.064516129032263</v>
      </c>
    </row>
    <row r="11">
      <c r="A11" s="8"/>
      <c r="B11" s="8" t="s">
        <v>12</v>
      </c>
      <c r="C11" s="12">
        <f>SUM(D11,F11)</f>
        <v>403</v>
      </c>
      <c r="D11" s="12">
        <v>180</v>
      </c>
      <c r="E11" s="16">
        <f t="shared" si="0"/>
        <v>44.665012406947888</v>
      </c>
      <c r="F11" s="12">
        <v>223</v>
      </c>
      <c r="G11" s="16">
        <f t="shared" si="1"/>
        <v>55.334987593052112</v>
      </c>
    </row>
    <row r="12">
      <c r="A12" s="8"/>
      <c r="B12" s="8" t="s">
        <v>13</v>
      </c>
      <c r="C12" s="12">
        <f>SUM(D12,F12)</f>
        <v>138</v>
      </c>
      <c r="D12" s="12">
        <v>63</v>
      </c>
      <c r="E12" s="16">
        <f t="shared" si="0"/>
        <v>45.652173913043477</v>
      </c>
      <c r="F12" s="12">
        <v>75</v>
      </c>
      <c r="G12" s="16">
        <f t="shared" si="1"/>
        <v>54.347826086956516</v>
      </c>
    </row>
    <row r="13">
      <c r="A13" s="8"/>
      <c r="B13" s="8" t="s">
        <v>14</v>
      </c>
      <c r="C13" s="12">
        <f>SUM(D13,F13)</f>
        <v>94</v>
      </c>
      <c r="D13" s="12">
        <v>45</v>
      </c>
      <c r="E13" s="16">
        <f t="shared" si="0"/>
        <v>47.872340425531917</v>
      </c>
      <c r="F13" s="12">
        <v>49</v>
      </c>
      <c r="G13" s="16">
        <f t="shared" si="1"/>
        <v>52.12765957446809</v>
      </c>
    </row>
    <row r="14">
      <c r="A14" s="8"/>
      <c r="B14" s="8" t="s">
        <v>15</v>
      </c>
      <c r="C14" s="12">
        <f>SUM(D14,F14)</f>
        <v>972</v>
      </c>
      <c r="D14" s="12">
        <v>689</v>
      </c>
      <c r="E14" s="16">
        <f t="shared" si="0"/>
        <v>70.884773662551439</v>
      </c>
      <c r="F14" s="12">
        <v>283</v>
      </c>
      <c r="G14" s="16">
        <f t="shared" si="1"/>
        <v>29.115226337448558</v>
      </c>
    </row>
    <row r="15" ht="21" customHeight="1">
      <c r="A15" s="9" t="s">
        <v>16</v>
      </c>
      <c r="B15" s="9"/>
      <c r="C15" s="13">
        <f>SUM(C16:C21)</f>
        <v>2819</v>
      </c>
      <c r="D15" s="13">
        <f>SUM(D16:D21)</f>
        <v>1371</v>
      </c>
      <c r="E15" s="16">
        <f t="shared" si="0"/>
        <v>48.634267470734308</v>
      </c>
      <c r="F15" s="13">
        <f>SUM(F16:F21)</f>
        <v>1448</v>
      </c>
      <c r="G15" s="16">
        <f t="shared" si="1"/>
        <v>51.365732529265692</v>
      </c>
    </row>
    <row r="16" ht="21" customHeight="1">
      <c r="A16" s="8"/>
      <c r="B16" s="8" t="s">
        <v>17</v>
      </c>
      <c r="C16" s="12">
        <f ref="C16:C21" t="shared" si="2">SUM(D16,F16)</f>
        <v>248</v>
      </c>
      <c r="D16" s="12">
        <v>114</v>
      </c>
      <c r="E16" s="16">
        <f t="shared" si="0"/>
        <v>45.967741935483872</v>
      </c>
      <c r="F16" s="12">
        <v>134</v>
      </c>
      <c r="G16" s="16">
        <f t="shared" si="1"/>
        <v>54.032258064516128</v>
      </c>
    </row>
    <row r="17">
      <c r="A17" s="8"/>
      <c r="B17" s="8" t="s">
        <v>18</v>
      </c>
      <c r="C17" s="12">
        <f t="shared" si="2"/>
        <v>354</v>
      </c>
      <c r="D17" s="12">
        <v>219</v>
      </c>
      <c r="E17" s="16">
        <f t="shared" si="0"/>
        <v>61.864406779661017</v>
      </c>
      <c r="F17" s="12">
        <v>135</v>
      </c>
      <c r="G17" s="16">
        <f t="shared" si="1"/>
        <v>38.135593220338983</v>
      </c>
    </row>
    <row r="18">
      <c r="A18" s="8"/>
      <c r="B18" s="8" t="s">
        <v>19</v>
      </c>
      <c r="C18" s="12">
        <f t="shared" si="2"/>
        <v>664</v>
      </c>
      <c r="D18" s="12">
        <v>262</v>
      </c>
      <c r="E18" s="16">
        <f t="shared" si="0"/>
        <v>39.457831325301207</v>
      </c>
      <c r="F18" s="12">
        <v>402</v>
      </c>
      <c r="G18" s="16">
        <f t="shared" si="1"/>
        <v>60.542168674698793</v>
      </c>
    </row>
    <row r="19">
      <c r="A19" s="8"/>
      <c r="B19" s="8" t="s">
        <v>20</v>
      </c>
      <c r="C19" s="12">
        <f t="shared" si="2"/>
        <v>1048</v>
      </c>
      <c r="D19" s="12">
        <v>526</v>
      </c>
      <c r="E19" s="16">
        <f t="shared" si="0"/>
        <v>50.190839694656489</v>
      </c>
      <c r="F19" s="12">
        <v>522</v>
      </c>
      <c r="G19" s="16">
        <f t="shared" si="1"/>
        <v>49.809160305343511</v>
      </c>
    </row>
    <row r="20">
      <c r="A20" s="8"/>
      <c r="B20" s="8" t="s">
        <v>21</v>
      </c>
      <c r="C20" s="12">
        <f t="shared" si="2"/>
        <v>357</v>
      </c>
      <c r="D20" s="12">
        <v>165</v>
      </c>
      <c r="E20" s="16">
        <f t="shared" si="0"/>
        <v>46.218487394957982</v>
      </c>
      <c r="F20" s="12">
        <v>192</v>
      </c>
      <c r="G20" s="16">
        <f t="shared" si="1"/>
        <v>53.781512605042018</v>
      </c>
    </row>
    <row r="21">
      <c r="A21" s="8"/>
      <c r="B21" s="8" t="s">
        <v>22</v>
      </c>
      <c r="C21" s="12">
        <f t="shared" si="2"/>
        <v>148</v>
      </c>
      <c r="D21" s="12">
        <v>85</v>
      </c>
      <c r="E21" s="16">
        <f t="shared" si="0"/>
        <v>57.432432432432435</v>
      </c>
      <c r="F21" s="12">
        <v>63</v>
      </c>
      <c r="G21" s="16">
        <f t="shared" si="1"/>
        <v>42.567567567567565</v>
      </c>
    </row>
    <row r="22" ht="21" customHeight="1">
      <c r="A22" s="9" t="s">
        <v>23</v>
      </c>
      <c r="B22" s="9"/>
      <c r="C22" s="13">
        <f>SUM(C23:C28)</f>
        <v>2294</v>
      </c>
      <c r="D22" s="13">
        <f>SUM(D23:D28)</f>
        <v>1173</v>
      </c>
      <c r="E22" s="16">
        <f t="shared" si="0"/>
        <v>51.1333914559721</v>
      </c>
      <c r="F22" s="13">
        <f>SUM(F23:F28)</f>
        <v>1121</v>
      </c>
      <c r="G22" s="16">
        <f t="shared" si="1"/>
        <v>48.8666085440279</v>
      </c>
    </row>
    <row r="23" ht="21" customHeight="1">
      <c r="B23" s="8" t="s">
        <v>24</v>
      </c>
      <c r="C23" s="12">
        <f ref="C23:C28" t="shared" si="3">SUM(D23,F23)</f>
        <v>106</v>
      </c>
      <c r="D23" s="12">
        <v>79</v>
      </c>
      <c r="E23" s="16">
        <f t="shared" si="0"/>
        <v>74.528301886792448</v>
      </c>
      <c r="F23" s="12">
        <v>27</v>
      </c>
      <c r="G23" s="16">
        <f t="shared" si="1"/>
        <v>25.471698113207548</v>
      </c>
    </row>
    <row r="24">
      <c r="A24" s="8"/>
      <c r="B24" s="8" t="s">
        <v>25</v>
      </c>
      <c r="C24" s="12">
        <f t="shared" si="3"/>
        <v>738</v>
      </c>
      <c r="D24" s="12">
        <v>317</v>
      </c>
      <c r="E24" s="16">
        <f t="shared" si="0"/>
        <v>42.953929539295395</v>
      </c>
      <c r="F24" s="12">
        <v>421</v>
      </c>
      <c r="G24" s="16">
        <f t="shared" si="1"/>
        <v>57.046070460704613</v>
      </c>
    </row>
    <row r="25">
      <c r="A25" s="8"/>
      <c r="B25" s="8" t="s">
        <v>26</v>
      </c>
      <c r="C25" s="12">
        <f t="shared" si="3"/>
        <v>446</v>
      </c>
      <c r="D25" s="12">
        <v>242</v>
      </c>
      <c r="E25" s="16">
        <f t="shared" si="0"/>
        <v>54.260089686098652</v>
      </c>
      <c r="F25" s="12">
        <v>204</v>
      </c>
      <c r="G25" s="16">
        <f t="shared" si="1"/>
        <v>45.739910313901348</v>
      </c>
    </row>
    <row r="26">
      <c r="A26" s="8"/>
      <c r="B26" s="8" t="s">
        <v>27</v>
      </c>
      <c r="C26" s="12">
        <f t="shared" si="3"/>
        <v>437</v>
      </c>
      <c r="D26" s="12">
        <v>279</v>
      </c>
      <c r="E26" s="16">
        <f t="shared" si="0"/>
        <v>63.844393592677349</v>
      </c>
      <c r="F26" s="12">
        <v>158</v>
      </c>
      <c r="G26" s="16">
        <f t="shared" si="1"/>
        <v>36.155606407322658</v>
      </c>
    </row>
    <row r="27">
      <c r="A27" s="8"/>
      <c r="B27" s="8" t="s">
        <v>28</v>
      </c>
      <c r="C27" s="12">
        <f t="shared" si="3"/>
        <v>472</v>
      </c>
      <c r="D27" s="12">
        <v>215</v>
      </c>
      <c r="E27" s="16">
        <f t="shared" si="0"/>
        <v>45.550847457627121</v>
      </c>
      <c r="F27" s="12">
        <v>257</v>
      </c>
      <c r="G27" s="16">
        <f t="shared" si="1"/>
        <v>54.449152542372879</v>
      </c>
    </row>
    <row r="28">
      <c r="A28" s="8"/>
      <c r="B28" s="8" t="s">
        <v>29</v>
      </c>
      <c r="C28" s="12">
        <f t="shared" si="3"/>
        <v>95</v>
      </c>
      <c r="D28" s="12">
        <v>41</v>
      </c>
      <c r="E28" s="16">
        <f t="shared" si="0"/>
        <v>43.15789473684211</v>
      </c>
      <c r="F28" s="12">
        <v>54</v>
      </c>
      <c r="G28" s="16">
        <f t="shared" si="1"/>
        <v>56.84210526315789</v>
      </c>
    </row>
    <row r="29" ht="21" customHeight="1">
      <c r="A29" s="9" t="s">
        <v>30</v>
      </c>
      <c r="B29" s="9"/>
      <c r="C29" s="13">
        <f>SUM(C30:C38)</f>
        <v>3854</v>
      </c>
      <c r="D29" s="13">
        <f>SUM(D30:D38)</f>
        <v>2078</v>
      </c>
      <c r="E29" s="16">
        <f t="shared" si="0"/>
        <v>53.918007265179035</v>
      </c>
      <c r="F29" s="13">
        <f>SUM(F30:F38)</f>
        <v>1776</v>
      </c>
      <c r="G29" s="16">
        <f t="shared" si="1"/>
        <v>46.081992734820965</v>
      </c>
    </row>
    <row r="30" ht="21" customHeight="1">
      <c r="A30" s="8"/>
      <c r="B30" s="8" t="s">
        <v>31</v>
      </c>
      <c r="C30" s="12">
        <f ref="C30:C38" t="shared" si="4">SUM(D30,F30)</f>
        <v>374</v>
      </c>
      <c r="D30" s="12">
        <v>157</v>
      </c>
      <c r="E30" s="16">
        <f t="shared" si="0"/>
        <v>41.978609625668447</v>
      </c>
      <c r="F30" s="12">
        <v>217</v>
      </c>
      <c r="G30" s="16">
        <f t="shared" si="1"/>
        <v>58.021390374331553</v>
      </c>
    </row>
    <row r="31">
      <c r="A31" s="8"/>
      <c r="B31" s="8" t="s">
        <v>32</v>
      </c>
      <c r="C31" s="12">
        <f t="shared" si="4"/>
        <v>728</v>
      </c>
      <c r="D31" s="12">
        <v>429</v>
      </c>
      <c r="E31" s="16">
        <f t="shared" si="0"/>
        <v>58.928571428571431</v>
      </c>
      <c r="F31" s="12">
        <v>299</v>
      </c>
      <c r="G31" s="16">
        <f t="shared" si="1"/>
        <v>41.071428571428569</v>
      </c>
    </row>
    <row r="32">
      <c r="A32" s="8"/>
      <c r="B32" s="8" t="s">
        <v>33</v>
      </c>
      <c r="C32" s="12">
        <f t="shared" si="4"/>
        <v>301</v>
      </c>
      <c r="D32" s="12">
        <v>192</v>
      </c>
      <c r="E32" s="16">
        <f t="shared" si="0"/>
        <v>63.787375415282391</v>
      </c>
      <c r="F32" s="12">
        <v>109</v>
      </c>
      <c r="G32" s="16">
        <f t="shared" si="1"/>
        <v>36.212624584717609</v>
      </c>
    </row>
    <row r="33">
      <c r="A33" s="8"/>
      <c r="B33" s="8" t="s">
        <v>34</v>
      </c>
      <c r="C33" s="12">
        <f t="shared" si="4"/>
        <v>407</v>
      </c>
      <c r="D33" s="12">
        <v>276</v>
      </c>
      <c r="E33" s="16">
        <f t="shared" si="0"/>
        <v>67.813267813267814</v>
      </c>
      <c r="F33" s="12">
        <v>131</v>
      </c>
      <c r="G33" s="16">
        <f t="shared" si="1"/>
        <v>32.186732186732186</v>
      </c>
    </row>
    <row r="34">
      <c r="A34" s="8"/>
      <c r="B34" s="8" t="s">
        <v>35</v>
      </c>
      <c r="C34" s="12">
        <f t="shared" si="4"/>
        <v>527</v>
      </c>
      <c r="D34" s="12">
        <v>290</v>
      </c>
      <c r="E34" s="16">
        <f t="shared" si="0"/>
        <v>55.028462998102469</v>
      </c>
      <c r="F34" s="12">
        <v>237</v>
      </c>
      <c r="G34" s="16">
        <f t="shared" si="1"/>
        <v>44.971537001897531</v>
      </c>
    </row>
    <row r="35">
      <c r="A35" s="8"/>
      <c r="B35" s="8" t="s">
        <v>36</v>
      </c>
      <c r="C35" s="12">
        <f t="shared" si="4"/>
        <v>850</v>
      </c>
      <c r="D35" s="12">
        <v>413</v>
      </c>
      <c r="E35" s="16">
        <f t="shared" si="0"/>
        <v>48.588235294117652</v>
      </c>
      <c r="F35" s="12">
        <v>437</v>
      </c>
      <c r="G35" s="16">
        <f t="shared" si="1"/>
        <v>51.411764705882355</v>
      </c>
    </row>
    <row r="36">
      <c r="A36" s="8"/>
      <c r="B36" s="8" t="s">
        <v>37</v>
      </c>
      <c r="C36" s="12">
        <f t="shared" si="4"/>
        <v>160</v>
      </c>
      <c r="D36" s="12">
        <v>80</v>
      </c>
      <c r="E36" s="16">
        <f t="shared" si="0"/>
        <v>50</v>
      </c>
      <c r="F36" s="12">
        <v>80</v>
      </c>
      <c r="G36" s="16">
        <f t="shared" si="1"/>
        <v>50</v>
      </c>
    </row>
    <row r="37">
      <c r="A37" s="8"/>
      <c r="B37" s="8" t="s">
        <v>38</v>
      </c>
      <c r="C37" s="12">
        <f t="shared" si="4"/>
        <v>262</v>
      </c>
      <c r="D37" s="12">
        <v>101</v>
      </c>
      <c r="E37" s="16">
        <f t="shared" si="0"/>
        <v>38.549618320610683</v>
      </c>
      <c r="F37" s="12">
        <v>161</v>
      </c>
      <c r="G37" s="16">
        <f t="shared" si="1"/>
        <v>61.450381679389309</v>
      </c>
    </row>
    <row r="38">
      <c r="A38" s="8"/>
      <c r="B38" s="8" t="s">
        <v>39</v>
      </c>
      <c r="C38" s="12">
        <f t="shared" si="4"/>
        <v>245</v>
      </c>
      <c r="D38" s="12">
        <v>140</v>
      </c>
      <c r="E38" s="16">
        <f t="shared" si="0"/>
        <v>57.142857142857139</v>
      </c>
      <c r="F38" s="12">
        <v>105</v>
      </c>
      <c r="G38" s="16">
        <f t="shared" si="1"/>
        <v>42.857142857142854</v>
      </c>
    </row>
    <row r="39" ht="21" customHeight="1">
      <c r="A39" s="9" t="s">
        <v>40</v>
      </c>
      <c r="B39" s="9"/>
      <c r="C39" s="13">
        <f>SUM(C40:C48)</f>
        <v>18351</v>
      </c>
      <c r="D39" s="13">
        <f>SUM(D40:D48)</f>
        <v>15135</v>
      </c>
      <c r="E39" s="16">
        <f t="shared" si="0"/>
        <v>82.475069478502533</v>
      </c>
      <c r="F39" s="13">
        <f>SUM(F40:F48)</f>
        <v>3216</v>
      </c>
      <c r="G39" s="16">
        <f t="shared" si="1"/>
        <v>17.524930521497467</v>
      </c>
    </row>
    <row r="40" ht="21" customHeight="1">
      <c r="A40" s="8"/>
      <c r="B40" s="8" t="s">
        <v>41</v>
      </c>
      <c r="C40" s="12">
        <f ref="C40:C48" t="shared" si="5">SUM(D40,F40)</f>
        <v>358</v>
      </c>
      <c r="D40" s="12">
        <v>212</v>
      </c>
      <c r="E40" s="16">
        <f t="shared" si="0"/>
        <v>59.217877094972074</v>
      </c>
      <c r="F40" s="12">
        <v>146</v>
      </c>
      <c r="G40" s="16">
        <f t="shared" si="1"/>
        <v>40.782122905027933</v>
      </c>
    </row>
    <row r="41">
      <c r="A41" s="8"/>
      <c r="B41" s="8" t="s">
        <v>42</v>
      </c>
      <c r="C41" s="12">
        <f t="shared" si="5"/>
        <v>93</v>
      </c>
      <c r="D41" s="12">
        <v>58</v>
      </c>
      <c r="E41" s="16">
        <f t="shared" si="0"/>
        <v>62.365591397849464</v>
      </c>
      <c r="F41" s="12">
        <v>35</v>
      </c>
      <c r="G41" s="16">
        <f t="shared" si="1"/>
        <v>37.634408602150536</v>
      </c>
    </row>
    <row r="42">
      <c r="A42" s="8"/>
      <c r="B42" s="8" t="s">
        <v>43</v>
      </c>
      <c r="C42" s="12">
        <f t="shared" si="5"/>
        <v>202</v>
      </c>
      <c r="D42" s="12">
        <v>132</v>
      </c>
      <c r="E42" s="16">
        <f t="shared" si="0"/>
        <v>65.346534653465355</v>
      </c>
      <c r="F42" s="12">
        <v>70</v>
      </c>
      <c r="G42" s="16">
        <f t="shared" si="1"/>
        <v>34.653465346534652</v>
      </c>
    </row>
    <row r="43">
      <c r="A43" s="8"/>
      <c r="B43" s="8" t="s">
        <v>44</v>
      </c>
      <c r="C43" s="12">
        <f t="shared" si="5"/>
        <v>144</v>
      </c>
      <c r="D43" s="12">
        <v>53</v>
      </c>
      <c r="E43" s="16">
        <f t="shared" si="0"/>
        <v>36.805555555555557</v>
      </c>
      <c r="F43" s="12">
        <v>91</v>
      </c>
      <c r="G43" s="16">
        <f t="shared" si="1"/>
        <v>63.194444444444443</v>
      </c>
    </row>
    <row r="44">
      <c r="A44" s="8"/>
      <c r="B44" s="8" t="s">
        <v>45</v>
      </c>
      <c r="C44" s="12">
        <f t="shared" si="5"/>
        <v>312</v>
      </c>
      <c r="D44" s="12">
        <v>219</v>
      </c>
      <c r="E44" s="16">
        <f t="shared" si="0"/>
        <v>70.1923076923077</v>
      </c>
      <c r="F44" s="12">
        <v>93</v>
      </c>
      <c r="G44" s="16">
        <f t="shared" si="1"/>
        <v>29.807692307692307</v>
      </c>
    </row>
    <row r="45">
      <c r="A45" s="8"/>
      <c r="B45" s="8" t="s">
        <v>46</v>
      </c>
      <c r="C45" s="12">
        <f t="shared" si="5"/>
        <v>871</v>
      </c>
      <c r="D45" s="12">
        <v>576</v>
      </c>
      <c r="E45" s="16">
        <f t="shared" si="0"/>
        <v>66.130884041331811</v>
      </c>
      <c r="F45" s="12">
        <v>295</v>
      </c>
      <c r="G45" s="16">
        <f t="shared" si="1"/>
        <v>33.8691159586682</v>
      </c>
    </row>
    <row r="46">
      <c r="A46" s="8"/>
      <c r="B46" s="8" t="s">
        <v>47</v>
      </c>
      <c r="C46" s="12">
        <f t="shared" si="5"/>
        <v>963</v>
      </c>
      <c r="D46" s="12">
        <v>681</v>
      </c>
      <c r="E46" s="16">
        <f t="shared" si="0"/>
        <v>70.7165109034268</v>
      </c>
      <c r="F46" s="12">
        <v>282</v>
      </c>
      <c r="G46" s="16">
        <f t="shared" si="1"/>
        <v>29.283489096573206</v>
      </c>
    </row>
    <row r="47">
      <c r="A47" s="8"/>
      <c r="B47" s="8" t="s">
        <v>48</v>
      </c>
      <c r="C47" s="12">
        <f t="shared" si="5"/>
        <v>7949</v>
      </c>
      <c r="D47" s="12">
        <v>6815</v>
      </c>
      <c r="E47" s="16">
        <f t="shared" si="0"/>
        <v>85.734054598062642</v>
      </c>
      <c r="F47" s="12">
        <v>1134</v>
      </c>
      <c r="G47" s="16">
        <f t="shared" si="1"/>
        <v>14.26594540193735</v>
      </c>
    </row>
    <row r="48">
      <c r="A48" s="8"/>
      <c r="B48" s="8" t="s">
        <v>49</v>
      </c>
      <c r="C48" s="12">
        <f t="shared" si="5"/>
        <v>7459</v>
      </c>
      <c r="D48" s="12">
        <v>6389</v>
      </c>
      <c r="E48" s="16">
        <f t="shared" si="0"/>
        <v>85.654913527282474</v>
      </c>
      <c r="F48" s="12">
        <v>1070</v>
      </c>
      <c r="G48" s="16">
        <f t="shared" si="1"/>
        <v>14.345086472717522</v>
      </c>
    </row>
    <row r="49" ht="21" customHeight="1">
      <c r="A49" s="9" t="s">
        <v>50</v>
      </c>
      <c r="B49" s="9"/>
      <c r="C49" s="13">
        <f>SUM(C50:C58)</f>
        <v>4261</v>
      </c>
      <c r="D49" s="13">
        <f>SUM(D50:D58)</f>
        <v>2382</v>
      </c>
      <c r="E49" s="16">
        <f t="shared" si="0"/>
        <v>55.902370335601972</v>
      </c>
      <c r="F49" s="13">
        <f>SUM(F50:F58)</f>
        <v>1879</v>
      </c>
      <c r="G49" s="16">
        <f t="shared" si="1"/>
        <v>44.097629664398028</v>
      </c>
    </row>
    <row r="50" ht="21" customHeight="1">
      <c r="A50" s="8"/>
      <c r="B50" s="8" t="s">
        <v>51</v>
      </c>
      <c r="C50" s="12">
        <f ref="C50:C58" t="shared" si="6">SUM(D50,F50)</f>
        <v>374</v>
      </c>
      <c r="D50" s="12">
        <v>229</v>
      </c>
      <c r="E50" s="16">
        <f t="shared" si="0"/>
        <v>61.229946524064175</v>
      </c>
      <c r="F50" s="12">
        <v>145</v>
      </c>
      <c r="G50" s="16">
        <f t="shared" si="1"/>
        <v>38.770053475935825</v>
      </c>
    </row>
    <row r="51">
      <c r="A51" s="8"/>
      <c r="B51" s="8" t="s">
        <v>52</v>
      </c>
      <c r="C51" s="12">
        <f t="shared" si="6"/>
        <v>294</v>
      </c>
      <c r="D51" s="12">
        <v>172</v>
      </c>
      <c r="E51" s="16">
        <f t="shared" si="0"/>
        <v>58.503401360544217</v>
      </c>
      <c r="F51" s="12">
        <v>122</v>
      </c>
      <c r="G51" s="16">
        <f t="shared" si="1"/>
        <v>41.496598639455783</v>
      </c>
    </row>
    <row r="52">
      <c r="A52" s="8"/>
      <c r="B52" s="8" t="s">
        <v>53</v>
      </c>
      <c r="C52" s="12">
        <f t="shared" si="6"/>
        <v>655</v>
      </c>
      <c r="D52" s="12">
        <v>308</v>
      </c>
      <c r="E52" s="16">
        <f t="shared" si="0"/>
        <v>47.022900763358777</v>
      </c>
      <c r="F52" s="12">
        <v>347</v>
      </c>
      <c r="G52" s="16">
        <f t="shared" si="1"/>
        <v>52.977099236641223</v>
      </c>
    </row>
    <row r="53">
      <c r="A53" s="8"/>
      <c r="B53" s="8" t="s">
        <v>54</v>
      </c>
      <c r="C53" s="12">
        <f t="shared" si="6"/>
        <v>216</v>
      </c>
      <c r="D53" s="12">
        <v>121</v>
      </c>
      <c r="E53" s="16">
        <f t="shared" si="0"/>
        <v>56.018518518518526</v>
      </c>
      <c r="F53" s="12">
        <v>95</v>
      </c>
      <c r="G53" s="16">
        <f t="shared" si="1"/>
        <v>43.981481481481481</v>
      </c>
    </row>
    <row r="54">
      <c r="A54" s="8"/>
      <c r="B54" s="8" t="s">
        <v>55</v>
      </c>
      <c r="C54" s="12">
        <f t="shared" si="6"/>
        <v>700</v>
      </c>
      <c r="D54" s="12">
        <v>335</v>
      </c>
      <c r="E54" s="16">
        <f t="shared" si="0"/>
        <v>47.857142857142861</v>
      </c>
      <c r="F54" s="12">
        <v>365</v>
      </c>
      <c r="G54" s="16">
        <f t="shared" si="1"/>
        <v>52.142857142857146</v>
      </c>
    </row>
    <row r="55">
      <c r="A55" s="8"/>
      <c r="B55" s="8" t="s">
        <v>56</v>
      </c>
      <c r="C55" s="12">
        <f t="shared" si="6"/>
        <v>567</v>
      </c>
      <c r="D55" s="12">
        <v>236</v>
      </c>
      <c r="E55" s="16">
        <f t="shared" si="0"/>
        <v>41.622574955908284</v>
      </c>
      <c r="F55" s="12">
        <v>331</v>
      </c>
      <c r="G55" s="16">
        <f t="shared" si="1"/>
        <v>58.377425044091716</v>
      </c>
    </row>
    <row r="56">
      <c r="A56" s="8"/>
      <c r="B56" s="8" t="s">
        <v>57</v>
      </c>
      <c r="C56" s="12">
        <f t="shared" si="6"/>
        <v>678</v>
      </c>
      <c r="D56" s="12">
        <v>550</v>
      </c>
      <c r="E56" s="16">
        <f t="shared" si="0"/>
        <v>81.120943952802364</v>
      </c>
      <c r="F56" s="12">
        <v>128</v>
      </c>
      <c r="G56" s="16">
        <f t="shared" si="1"/>
        <v>18.87905604719764</v>
      </c>
    </row>
    <row r="57">
      <c r="A57" s="8"/>
      <c r="B57" s="8" t="s">
        <v>58</v>
      </c>
      <c r="C57" s="12">
        <f t="shared" si="6"/>
        <v>343</v>
      </c>
      <c r="D57" s="12">
        <v>171</v>
      </c>
      <c r="E57" s="16">
        <f t="shared" si="0"/>
        <v>49.854227405247812</v>
      </c>
      <c r="F57" s="12">
        <v>172</v>
      </c>
      <c r="G57" s="16">
        <f t="shared" si="1"/>
        <v>50.145772594752188</v>
      </c>
    </row>
    <row r="58">
      <c r="A58" s="8"/>
      <c r="B58" s="8" t="s">
        <v>59</v>
      </c>
      <c r="C58" s="12">
        <f t="shared" si="6"/>
        <v>434</v>
      </c>
      <c r="D58" s="12">
        <v>260</v>
      </c>
      <c r="E58" s="16">
        <f t="shared" si="0"/>
        <v>59.907834101382484</v>
      </c>
      <c r="F58" s="12">
        <v>174</v>
      </c>
      <c r="G58" s="16">
        <f t="shared" si="1"/>
        <v>40.092165898617509</v>
      </c>
    </row>
    <row r="59" ht="21" customHeight="1">
      <c r="A59" s="9" t="s">
        <v>60</v>
      </c>
      <c r="B59" s="9"/>
      <c r="C59" s="13">
        <f>SUM(C60:C66)</f>
        <v>1941</v>
      </c>
      <c r="D59" s="13">
        <f>SUM(D60:D66)</f>
        <v>1105</v>
      </c>
      <c r="E59" s="16">
        <f t="shared" si="0"/>
        <v>56.929417825862963</v>
      </c>
      <c r="F59" s="13">
        <f>SUM(F60:F66)</f>
        <v>836</v>
      </c>
      <c r="G59" s="16">
        <f t="shared" si="1"/>
        <v>43.070582174137044</v>
      </c>
    </row>
    <row r="60" ht="21" customHeight="1">
      <c r="A60" s="8"/>
      <c r="B60" s="8" t="s">
        <v>61</v>
      </c>
      <c r="C60" s="12">
        <f ref="C60:C66" t="shared" si="7">SUM(D60,F60)</f>
        <v>501</v>
      </c>
      <c r="D60" s="12">
        <v>229</v>
      </c>
      <c r="E60" s="16">
        <f t="shared" si="0"/>
        <v>45.708582834331338</v>
      </c>
      <c r="F60" s="12">
        <v>272</v>
      </c>
      <c r="G60" s="16">
        <f t="shared" si="1"/>
        <v>54.291417165668662</v>
      </c>
    </row>
    <row r="61">
      <c r="A61" s="8"/>
      <c r="B61" s="8" t="s">
        <v>62</v>
      </c>
      <c r="C61" s="12">
        <f t="shared" si="7"/>
        <v>220</v>
      </c>
      <c r="D61" s="12">
        <v>170</v>
      </c>
      <c r="E61" s="16">
        <f t="shared" si="0"/>
        <v>77.272727272727266</v>
      </c>
      <c r="F61" s="12">
        <v>50</v>
      </c>
      <c r="G61" s="16">
        <f t="shared" si="1"/>
        <v>22.727272727272727</v>
      </c>
    </row>
    <row r="62">
      <c r="A62" s="8"/>
      <c r="B62" s="8" t="s">
        <v>63</v>
      </c>
      <c r="C62" s="12">
        <f t="shared" si="7"/>
        <v>212</v>
      </c>
      <c r="D62" s="12">
        <v>123</v>
      </c>
      <c r="E62" s="16">
        <f t="shared" si="0"/>
        <v>58.018867924528308</v>
      </c>
      <c r="F62" s="12">
        <v>89</v>
      </c>
      <c r="G62" s="16">
        <f t="shared" si="1"/>
        <v>41.9811320754717</v>
      </c>
    </row>
    <row r="63">
      <c r="A63" s="8"/>
      <c r="B63" s="8" t="s">
        <v>64</v>
      </c>
      <c r="C63" s="12">
        <f t="shared" si="7"/>
        <v>286</v>
      </c>
      <c r="D63" s="12">
        <v>178</v>
      </c>
      <c r="E63" s="16">
        <f t="shared" si="0"/>
        <v>62.23776223776224</v>
      </c>
      <c r="F63" s="12">
        <v>108</v>
      </c>
      <c r="G63" s="16">
        <f t="shared" si="1"/>
        <v>37.76223776223776</v>
      </c>
    </row>
    <row r="64">
      <c r="A64" s="8"/>
      <c r="B64" s="8" t="s">
        <v>65</v>
      </c>
      <c r="C64" s="12">
        <f t="shared" si="7"/>
        <v>381</v>
      </c>
      <c r="D64" s="12">
        <v>259</v>
      </c>
      <c r="E64" s="16">
        <f t="shared" si="0"/>
        <v>67.979002624671921</v>
      </c>
      <c r="F64" s="12">
        <v>122</v>
      </c>
      <c r="G64" s="16">
        <f t="shared" si="1"/>
        <v>32.020997375328086</v>
      </c>
    </row>
    <row r="65">
      <c r="A65" s="8"/>
      <c r="B65" s="8" t="s">
        <v>66</v>
      </c>
      <c r="C65" s="12">
        <f t="shared" si="7"/>
        <v>266</v>
      </c>
      <c r="D65" s="12">
        <v>115</v>
      </c>
      <c r="E65" s="16">
        <f t="shared" si="0"/>
        <v>43.233082706766915</v>
      </c>
      <c r="F65" s="12">
        <v>151</v>
      </c>
      <c r="G65" s="16">
        <f t="shared" si="1"/>
        <v>56.766917293233085</v>
      </c>
    </row>
    <row r="66">
      <c r="A66" s="8"/>
      <c r="B66" s="8" t="s">
        <v>67</v>
      </c>
      <c r="C66" s="12">
        <f t="shared" si="7"/>
        <v>75</v>
      </c>
      <c r="D66" s="12">
        <v>31</v>
      </c>
      <c r="E66" s="16">
        <f t="shared" si="0"/>
        <v>41.333333333333336</v>
      </c>
      <c r="F66" s="12">
        <v>44</v>
      </c>
      <c r="G66" s="16">
        <f t="shared" si="1"/>
        <v>58.666666666666664</v>
      </c>
    </row>
    <row r="67" ht="21" customHeight="1">
      <c r="A67" s="9" t="s">
        <v>68</v>
      </c>
      <c r="B67" s="9"/>
      <c r="C67" s="13">
        <f>SUM(C68:C77)</f>
        <v>4970</v>
      </c>
      <c r="D67" s="13">
        <f>SUM(D68:D77)</f>
        <v>3173</v>
      </c>
      <c r="E67" s="16">
        <f t="shared" si="0"/>
        <v>63.8430583501006</v>
      </c>
      <c r="F67" s="13">
        <f>SUM(F68:F77)</f>
        <v>1797</v>
      </c>
      <c r="G67" s="16">
        <f t="shared" si="1"/>
        <v>36.1569416498994</v>
      </c>
    </row>
    <row r="68" ht="21" customHeight="1">
      <c r="A68" s="8"/>
      <c r="B68" s="8" t="s">
        <v>69</v>
      </c>
      <c r="C68" s="12">
        <f ref="C68:C77" t="shared" si="8">SUM(D68,F68)</f>
        <v>409</v>
      </c>
      <c r="D68" s="12">
        <v>153</v>
      </c>
      <c r="E68" s="16">
        <f t="shared" si="0"/>
        <v>37.408312958435211</v>
      </c>
      <c r="F68" s="12">
        <v>256</v>
      </c>
      <c r="G68" s="16">
        <f t="shared" si="1"/>
        <v>62.591687041564789</v>
      </c>
    </row>
    <row r="69">
      <c r="A69" s="8"/>
      <c r="B69" s="8" t="s">
        <v>70</v>
      </c>
      <c r="C69" s="12">
        <f t="shared" si="8"/>
        <v>179</v>
      </c>
      <c r="D69" s="12">
        <v>111</v>
      </c>
      <c r="E69" s="16">
        <f t="shared" si="0"/>
        <v>62.011173184357538</v>
      </c>
      <c r="F69" s="12">
        <v>68</v>
      </c>
      <c r="G69" s="16">
        <f t="shared" si="1"/>
        <v>37.988826815642454</v>
      </c>
    </row>
    <row r="70">
      <c r="A70" s="8"/>
      <c r="B70" s="8" t="s">
        <v>71</v>
      </c>
      <c r="C70" s="12">
        <f t="shared" si="8"/>
        <v>289</v>
      </c>
      <c r="D70" s="12">
        <v>193</v>
      </c>
      <c r="E70" s="16">
        <f t="shared" si="0"/>
        <v>66.782006920415228</v>
      </c>
      <c r="F70" s="12">
        <v>96</v>
      </c>
      <c r="G70" s="16">
        <f t="shared" si="1"/>
        <v>33.217993079584772</v>
      </c>
    </row>
    <row r="71">
      <c r="A71" s="8"/>
      <c r="B71" s="8" t="s">
        <v>72</v>
      </c>
      <c r="C71" s="12">
        <f t="shared" si="8"/>
        <v>389</v>
      </c>
      <c r="D71" s="12">
        <v>271</v>
      </c>
      <c r="E71" s="16">
        <f t="shared" si="0"/>
        <v>69.66580976863753</v>
      </c>
      <c r="F71" s="12">
        <v>118</v>
      </c>
      <c r="G71" s="16">
        <f t="shared" si="1"/>
        <v>30.334190231362467</v>
      </c>
    </row>
    <row r="72">
      <c r="A72" s="8"/>
      <c r="B72" s="8" t="s">
        <v>73</v>
      </c>
      <c r="C72" s="12">
        <f t="shared" si="8"/>
        <v>332</v>
      </c>
      <c r="D72" s="12">
        <v>188</v>
      </c>
      <c r="E72" s="16">
        <f t="shared" si="0"/>
        <v>56.626506024096393</v>
      </c>
      <c r="F72" s="12">
        <v>144</v>
      </c>
      <c r="G72" s="16">
        <f t="shared" si="1"/>
        <v>43.373493975903614</v>
      </c>
    </row>
    <row r="73">
      <c r="A73" s="8"/>
      <c r="B73" s="8" t="s">
        <v>74</v>
      </c>
      <c r="C73" s="12">
        <f t="shared" si="8"/>
        <v>1367</v>
      </c>
      <c r="D73" s="12">
        <v>1014</v>
      </c>
      <c r="E73" s="16">
        <f ref="E73:E112" t="shared" si="9">IF(D73=0,".0",D73/C73*100)</f>
        <v>74.177029992684709</v>
      </c>
      <c r="F73" s="12">
        <v>353</v>
      </c>
      <c r="G73" s="16">
        <f ref="G73:G112" t="shared" si="10">IF(F73=0,".0",F73/C73*100)</f>
        <v>25.822970007315288</v>
      </c>
    </row>
    <row r="74">
      <c r="A74" s="8"/>
      <c r="B74" s="8" t="s">
        <v>75</v>
      </c>
      <c r="C74" s="12">
        <f t="shared" si="8"/>
        <v>600</v>
      </c>
      <c r="D74" s="12">
        <v>403</v>
      </c>
      <c r="E74" s="16">
        <f t="shared" si="9"/>
        <v>67.166666666666657</v>
      </c>
      <c r="F74" s="12">
        <v>197</v>
      </c>
      <c r="G74" s="16">
        <f t="shared" si="10"/>
        <v>32.833333333333329</v>
      </c>
    </row>
    <row r="75">
      <c r="B75" s="8" t="s">
        <v>76</v>
      </c>
      <c r="C75" s="12">
        <f t="shared" si="8"/>
        <v>474</v>
      </c>
      <c r="D75" s="12">
        <v>280</v>
      </c>
      <c r="E75" s="16">
        <f t="shared" si="9"/>
        <v>59.071729957805907</v>
      </c>
      <c r="F75" s="12">
        <v>194</v>
      </c>
      <c r="G75" s="16">
        <f t="shared" si="10"/>
        <v>40.928270042194093</v>
      </c>
    </row>
    <row r="76">
      <c r="B76" s="8" t="s">
        <v>77</v>
      </c>
      <c r="C76" s="12">
        <f t="shared" si="8"/>
        <v>380</v>
      </c>
      <c r="D76" s="12">
        <v>206</v>
      </c>
      <c r="E76" s="16">
        <f t="shared" si="9"/>
        <v>54.210526315789473</v>
      </c>
      <c r="F76" s="12">
        <v>174</v>
      </c>
      <c r="G76" s="16">
        <f t="shared" si="10"/>
        <v>45.789473684210527</v>
      </c>
    </row>
    <row r="77">
      <c r="B77" s="8" t="s">
        <v>78</v>
      </c>
      <c r="C77" s="12">
        <f t="shared" si="8"/>
        <v>551</v>
      </c>
      <c r="D77" s="12">
        <v>354</v>
      </c>
      <c r="E77" s="16">
        <f t="shared" si="9"/>
        <v>64.246823956442839</v>
      </c>
      <c r="F77" s="12">
        <v>197</v>
      </c>
      <c r="G77" s="16">
        <f t="shared" si="10"/>
        <v>35.753176043557168</v>
      </c>
    </row>
    <row r="78" ht="21" customHeight="1">
      <c r="A78" s="9" t="s">
        <v>79</v>
      </c>
      <c r="B78" s="9"/>
      <c r="C78" s="13">
        <f>SUM(C79:C93)</f>
        <v>16990</v>
      </c>
      <c r="D78" s="13">
        <f>SUM(D79:D93)</f>
        <v>12218</v>
      </c>
      <c r="E78" s="16">
        <f t="shared" si="9"/>
        <v>71.912889935256032</v>
      </c>
      <c r="F78" s="13">
        <f>SUM(F79:F93)</f>
        <v>4772</v>
      </c>
      <c r="G78" s="16">
        <f t="shared" si="10"/>
        <v>28.087110064743971</v>
      </c>
    </row>
    <row r="79" ht="21" customHeight="1">
      <c r="A79" s="8"/>
      <c r="B79" s="8" t="s">
        <v>80</v>
      </c>
      <c r="C79" s="12">
        <f ref="C79:C93" t="shared" si="11">SUM(D79,F79)</f>
        <v>130</v>
      </c>
      <c r="D79" s="12">
        <v>55</v>
      </c>
      <c r="E79" s="16">
        <f t="shared" si="9"/>
        <v>42.307692307692307</v>
      </c>
      <c r="F79" s="12">
        <v>75</v>
      </c>
      <c r="G79" s="16">
        <f t="shared" si="10"/>
        <v>57.692307692307686</v>
      </c>
    </row>
    <row r="80">
      <c r="A80" s="8"/>
      <c r="B80" s="8" t="s">
        <v>81</v>
      </c>
      <c r="C80" s="12">
        <f t="shared" si="11"/>
        <v>8037</v>
      </c>
      <c r="D80" s="12">
        <v>6720</v>
      </c>
      <c r="E80" s="16">
        <f t="shared" si="9"/>
        <v>83.613288540500179</v>
      </c>
      <c r="F80" s="12">
        <v>1317</v>
      </c>
      <c r="G80" s="16">
        <f t="shared" si="10"/>
        <v>16.386711459499814</v>
      </c>
    </row>
    <row r="81">
      <c r="A81" s="8"/>
      <c r="B81" s="8" t="s">
        <v>82</v>
      </c>
      <c r="C81" s="12">
        <f t="shared" si="11"/>
        <v>317</v>
      </c>
      <c r="D81" s="12">
        <v>132</v>
      </c>
      <c r="E81" s="16">
        <f t="shared" si="9"/>
        <v>41.6403785488959</v>
      </c>
      <c r="F81" s="12">
        <v>185</v>
      </c>
      <c r="G81" s="16">
        <f t="shared" si="10"/>
        <v>58.359621451104104</v>
      </c>
    </row>
    <row r="82">
      <c r="A82" s="8"/>
      <c r="B82" s="8" t="s">
        <v>83</v>
      </c>
      <c r="C82" s="12">
        <f t="shared" si="11"/>
        <v>340</v>
      </c>
      <c r="D82" s="12">
        <v>192</v>
      </c>
      <c r="E82" s="16">
        <f t="shared" si="9"/>
        <v>56.470588235294116</v>
      </c>
      <c r="F82" s="12">
        <v>148</v>
      </c>
      <c r="G82" s="16">
        <f t="shared" si="10"/>
        <v>43.529411764705884</v>
      </c>
    </row>
    <row r="83">
      <c r="A83" s="8"/>
      <c r="B83" s="8" t="s">
        <v>84</v>
      </c>
      <c r="C83" s="12">
        <f t="shared" si="11"/>
        <v>1058</v>
      </c>
      <c r="D83" s="12">
        <v>506</v>
      </c>
      <c r="E83" s="16">
        <f t="shared" si="9"/>
        <v>47.826086956521742</v>
      </c>
      <c r="F83" s="12">
        <v>552</v>
      </c>
      <c r="G83" s="16">
        <f t="shared" si="10"/>
        <v>52.173913043478258</v>
      </c>
    </row>
    <row r="84">
      <c r="A84" s="8"/>
      <c r="B84" s="8" t="s">
        <v>85</v>
      </c>
      <c r="C84" s="12">
        <f t="shared" si="11"/>
        <v>4772</v>
      </c>
      <c r="D84" s="12">
        <v>3540</v>
      </c>
      <c r="E84" s="16">
        <f t="shared" si="9"/>
        <v>74.182732606873429</v>
      </c>
      <c r="F84" s="12">
        <v>1232</v>
      </c>
      <c r="G84" s="16">
        <f t="shared" si="10"/>
        <v>25.817267393126571</v>
      </c>
    </row>
    <row r="85">
      <c r="A85" s="8"/>
      <c r="B85" s="8" t="s">
        <v>86</v>
      </c>
      <c r="C85" s="12">
        <f t="shared" si="11"/>
        <v>124</v>
      </c>
      <c r="D85" s="12">
        <v>55</v>
      </c>
      <c r="E85" s="16">
        <f t="shared" si="9"/>
        <v>44.354838709677416</v>
      </c>
      <c r="F85" s="12">
        <v>69</v>
      </c>
      <c r="G85" s="16">
        <f t="shared" si="10"/>
        <v>55.645161290322577</v>
      </c>
    </row>
    <row r="86">
      <c r="B86" s="8" t="s">
        <v>87</v>
      </c>
      <c r="C86" s="12">
        <f t="shared" si="11"/>
        <v>230</v>
      </c>
      <c r="D86" s="12">
        <v>141</v>
      </c>
      <c r="E86" s="16">
        <f t="shared" si="9"/>
        <v>61.304347826086961</v>
      </c>
      <c r="F86" s="12">
        <v>89</v>
      </c>
      <c r="G86" s="16">
        <f t="shared" si="10"/>
        <v>38.695652173913039</v>
      </c>
    </row>
    <row r="87">
      <c r="B87" s="8" t="s">
        <v>88</v>
      </c>
      <c r="C87" s="12">
        <f t="shared" si="11"/>
        <v>311</v>
      </c>
      <c r="D87" s="12">
        <v>136</v>
      </c>
      <c r="E87" s="16">
        <f t="shared" si="9"/>
        <v>43.729903536977496</v>
      </c>
      <c r="F87" s="12">
        <v>175</v>
      </c>
      <c r="G87" s="16">
        <f t="shared" si="10"/>
        <v>56.270096463022512</v>
      </c>
    </row>
    <row r="88">
      <c r="B88" s="8" t="s">
        <v>89</v>
      </c>
      <c r="C88" s="12">
        <f t="shared" si="11"/>
        <v>363</v>
      </c>
      <c r="D88" s="12">
        <v>214</v>
      </c>
      <c r="E88" s="16">
        <f t="shared" si="9"/>
        <v>58.953168044077131</v>
      </c>
      <c r="F88" s="12">
        <v>149</v>
      </c>
      <c r="G88" s="16">
        <f t="shared" si="10"/>
        <v>41.046831955922862</v>
      </c>
    </row>
    <row r="89">
      <c r="B89" s="8" t="s">
        <v>90</v>
      </c>
      <c r="C89" s="12">
        <f t="shared" si="11"/>
        <v>462</v>
      </c>
      <c r="D89" s="12">
        <v>197</v>
      </c>
      <c r="E89" s="16">
        <f t="shared" si="9"/>
        <v>42.640692640692642</v>
      </c>
      <c r="F89" s="12">
        <v>265</v>
      </c>
      <c r="G89" s="16">
        <f t="shared" si="10"/>
        <v>57.359307359307351</v>
      </c>
    </row>
    <row r="90">
      <c r="B90" s="8" t="s">
        <v>91</v>
      </c>
      <c r="C90" s="12">
        <f t="shared" si="11"/>
        <v>332</v>
      </c>
      <c r="D90" s="12">
        <v>165</v>
      </c>
      <c r="E90" s="16">
        <f t="shared" si="9"/>
        <v>49.6987951807229</v>
      </c>
      <c r="F90" s="12">
        <v>167</v>
      </c>
      <c r="G90" s="16">
        <f t="shared" si="10"/>
        <v>50.30120481927711</v>
      </c>
    </row>
    <row r="91">
      <c r="B91" s="8" t="s">
        <v>92</v>
      </c>
      <c r="C91" s="12">
        <f t="shared" si="11"/>
        <v>474</v>
      </c>
      <c r="D91" s="12">
        <v>154</v>
      </c>
      <c r="E91" s="16">
        <f t="shared" si="9"/>
        <v>32.489451476793249</v>
      </c>
      <c r="F91" s="12">
        <v>320</v>
      </c>
      <c r="G91" s="16">
        <f t="shared" si="10"/>
        <v>67.510548523206751</v>
      </c>
    </row>
    <row r="92">
      <c r="B92" s="8" t="s">
        <v>93</v>
      </c>
      <c r="C92" s="12">
        <f t="shared" si="11"/>
        <v>27</v>
      </c>
      <c r="D92" s="12">
        <v>4</v>
      </c>
      <c r="E92" s="16">
        <f t="shared" si="9"/>
        <v>14.814814814814813</v>
      </c>
      <c r="F92" s="12">
        <v>23</v>
      </c>
      <c r="G92" s="16">
        <f t="shared" si="10"/>
        <v>85.18518518518519</v>
      </c>
    </row>
    <row r="93">
      <c r="B93" s="8" t="s">
        <v>94</v>
      </c>
      <c r="C93" s="12">
        <f t="shared" si="11"/>
        <v>13</v>
      </c>
      <c r="D93" s="12">
        <v>7</v>
      </c>
      <c r="E93" s="16">
        <f t="shared" si="9"/>
        <v>53.846153846153847</v>
      </c>
      <c r="F93" s="12">
        <v>6</v>
      </c>
      <c r="G93" s="16">
        <f t="shared" si="10"/>
        <v>46.153846153846153</v>
      </c>
    </row>
    <row r="94" ht="21" customHeight="1">
      <c r="A94" s="9" t="s">
        <v>95</v>
      </c>
      <c r="B94" s="9"/>
      <c r="C94" s="13">
        <f>SUM(C95:C102)</f>
        <v>5035</v>
      </c>
      <c r="D94" s="13">
        <f>SUM(D95:D102)</f>
        <v>3516</v>
      </c>
      <c r="E94" s="16">
        <f t="shared" si="9"/>
        <v>69.831181727904664</v>
      </c>
      <c r="F94" s="13">
        <f>SUM(F95:F102)</f>
        <v>1519</v>
      </c>
      <c r="G94" s="16">
        <f t="shared" si="10"/>
        <v>30.168818272095333</v>
      </c>
    </row>
    <row r="95" ht="21" customHeight="1">
      <c r="A95" s="8"/>
      <c r="B95" s="8" t="s">
        <v>96</v>
      </c>
      <c r="C95" s="12">
        <f ref="C95:C102" t="shared" si="12">SUM(D95,F95)</f>
        <v>340</v>
      </c>
      <c r="D95" s="12">
        <v>219</v>
      </c>
      <c r="E95" s="16">
        <f t="shared" si="9"/>
        <v>64.411764705882362</v>
      </c>
      <c r="F95" s="12">
        <v>121</v>
      </c>
      <c r="G95" s="16">
        <f t="shared" si="10"/>
        <v>35.588235294117645</v>
      </c>
    </row>
    <row r="96">
      <c r="A96" s="8"/>
      <c r="B96" s="8" t="s">
        <v>97</v>
      </c>
      <c r="C96" s="12">
        <f t="shared" si="12"/>
        <v>310</v>
      </c>
      <c r="D96" s="12">
        <v>168</v>
      </c>
      <c r="E96" s="16">
        <f t="shared" si="9"/>
        <v>54.193548387096783</v>
      </c>
      <c r="F96" s="12">
        <v>142</v>
      </c>
      <c r="G96" s="16">
        <f t="shared" si="10"/>
        <v>45.806451612903224</v>
      </c>
    </row>
    <row r="97">
      <c r="A97" s="8"/>
      <c r="B97" s="8" t="s">
        <v>98</v>
      </c>
      <c r="C97" s="12">
        <f t="shared" si="12"/>
        <v>2217</v>
      </c>
      <c r="D97" s="12">
        <v>1824</v>
      </c>
      <c r="E97" s="16">
        <f t="shared" si="9"/>
        <v>82.273342354533156</v>
      </c>
      <c r="F97" s="12">
        <v>393</v>
      </c>
      <c r="G97" s="16">
        <f t="shared" si="10"/>
        <v>17.726657645466847</v>
      </c>
    </row>
    <row r="98">
      <c r="A98" s="8"/>
      <c r="B98" s="8" t="s">
        <v>99</v>
      </c>
      <c r="C98" s="12">
        <f t="shared" si="12"/>
        <v>540</v>
      </c>
      <c r="D98" s="12">
        <v>335</v>
      </c>
      <c r="E98" s="16">
        <f t="shared" si="9"/>
        <v>62.037037037037038</v>
      </c>
      <c r="F98" s="12">
        <v>205</v>
      </c>
      <c r="G98" s="16">
        <f t="shared" si="10"/>
        <v>37.962962962962962</v>
      </c>
    </row>
    <row r="99">
      <c r="A99" s="8"/>
      <c r="B99" s="8" t="s">
        <v>100</v>
      </c>
      <c r="C99" s="12">
        <f t="shared" si="12"/>
        <v>199</v>
      </c>
      <c r="D99" s="12">
        <v>136</v>
      </c>
      <c r="E99" s="16">
        <f t="shared" si="9"/>
        <v>68.341708542713562</v>
      </c>
      <c r="F99" s="12">
        <v>63</v>
      </c>
      <c r="G99" s="16">
        <f t="shared" si="10"/>
        <v>31.658291457286431</v>
      </c>
    </row>
    <row r="100">
      <c r="A100" s="8"/>
      <c r="B100" s="8" t="s">
        <v>101</v>
      </c>
      <c r="C100" s="12">
        <f t="shared" si="12"/>
        <v>697</v>
      </c>
      <c r="D100" s="12">
        <v>339</v>
      </c>
      <c r="E100" s="16">
        <f t="shared" si="9"/>
        <v>48.637015781922528</v>
      </c>
      <c r="F100" s="12">
        <v>358</v>
      </c>
      <c r="G100" s="16">
        <f t="shared" si="10"/>
        <v>51.362984218077479</v>
      </c>
    </row>
    <row r="101">
      <c r="A101" s="8"/>
      <c r="B101" s="8" t="s">
        <v>102</v>
      </c>
      <c r="C101" s="12">
        <f t="shared" si="12"/>
        <v>586</v>
      </c>
      <c r="D101" s="12">
        <v>390</v>
      </c>
      <c r="E101" s="16">
        <f t="shared" si="9"/>
        <v>66.552901023890783</v>
      </c>
      <c r="F101" s="12">
        <v>196</v>
      </c>
      <c r="G101" s="16">
        <f t="shared" si="10"/>
        <v>33.44709897610921</v>
      </c>
    </row>
    <row r="102">
      <c r="B102" s="8" t="s">
        <v>103</v>
      </c>
      <c r="C102" s="12">
        <f t="shared" si="12"/>
        <v>146</v>
      </c>
      <c r="D102" s="12">
        <v>105</v>
      </c>
      <c r="E102" s="16">
        <f t="shared" si="9"/>
        <v>71.917808219178085</v>
      </c>
      <c r="F102" s="12">
        <v>41</v>
      </c>
      <c r="G102" s="16">
        <f t="shared" si="10"/>
        <v>28.082191780821919</v>
      </c>
    </row>
    <row r="103" ht="21" customHeight="1">
      <c r="A103" s="9" t="s">
        <v>104</v>
      </c>
      <c r="B103" s="9"/>
      <c r="C103" s="13">
        <f>SUM(C104:C112)</f>
        <v>4506</v>
      </c>
      <c r="D103" s="13">
        <f>SUM(D104:D112)</f>
        <v>2553</v>
      </c>
      <c r="E103" s="16">
        <f t="shared" si="9"/>
        <v>56.657789613848195</v>
      </c>
      <c r="F103" s="13">
        <f>SUM(F104:F112)</f>
        <v>1953</v>
      </c>
      <c r="G103" s="16">
        <f t="shared" si="10"/>
        <v>43.3422103861518</v>
      </c>
    </row>
    <row r="104" ht="21" customHeight="1">
      <c r="A104" s="8"/>
      <c r="B104" s="8" t="s">
        <v>105</v>
      </c>
      <c r="C104" s="12">
        <f ref="C104:C112" t="shared" si="13">SUM(D104,F104)</f>
        <v>280</v>
      </c>
      <c r="D104" s="12">
        <v>126</v>
      </c>
      <c r="E104" s="16">
        <f t="shared" si="9"/>
        <v>45</v>
      </c>
      <c r="F104" s="12">
        <v>154</v>
      </c>
      <c r="G104" s="16">
        <f t="shared" si="10"/>
        <v>55.000000000000007</v>
      </c>
    </row>
    <row r="105">
      <c r="A105" s="8"/>
      <c r="B105" s="8" t="s">
        <v>106</v>
      </c>
      <c r="C105" s="12">
        <f t="shared" si="13"/>
        <v>172</v>
      </c>
      <c r="D105" s="12">
        <v>63</v>
      </c>
      <c r="E105" s="16">
        <f t="shared" si="9"/>
        <v>36.627906976744185</v>
      </c>
      <c r="F105" s="12">
        <v>109</v>
      </c>
      <c r="G105" s="16">
        <f t="shared" si="10"/>
        <v>63.372093023255815</v>
      </c>
    </row>
    <row r="106">
      <c r="A106" s="8"/>
      <c r="B106" s="8" t="s">
        <v>107</v>
      </c>
      <c r="C106" s="12">
        <f t="shared" si="13"/>
        <v>201</v>
      </c>
      <c r="D106" s="12">
        <v>91</v>
      </c>
      <c r="E106" s="16">
        <f t="shared" si="9"/>
        <v>45.273631840796021</v>
      </c>
      <c r="F106" s="12">
        <v>110</v>
      </c>
      <c r="G106" s="16">
        <f t="shared" si="10"/>
        <v>54.726368159203972</v>
      </c>
    </row>
    <row r="107">
      <c r="A107" s="8"/>
      <c r="B107" s="8" t="s">
        <v>108</v>
      </c>
      <c r="C107" s="12">
        <f t="shared" si="13"/>
        <v>304</v>
      </c>
      <c r="D107" s="12">
        <v>126</v>
      </c>
      <c r="E107" s="16">
        <f t="shared" si="9"/>
        <v>41.44736842105263</v>
      </c>
      <c r="F107" s="12">
        <v>178</v>
      </c>
      <c r="G107" s="16">
        <f t="shared" si="10"/>
        <v>58.55263157894737</v>
      </c>
    </row>
    <row r="108">
      <c r="A108" s="8"/>
      <c r="B108" s="8" t="s">
        <v>109</v>
      </c>
      <c r="C108" s="12">
        <f t="shared" si="13"/>
        <v>1028</v>
      </c>
      <c r="D108" s="12">
        <v>665</v>
      </c>
      <c r="E108" s="16">
        <f t="shared" si="9"/>
        <v>64.6887159533074</v>
      </c>
      <c r="F108" s="12">
        <v>363</v>
      </c>
      <c r="G108" s="16">
        <f t="shared" si="10"/>
        <v>35.311284046692606</v>
      </c>
    </row>
    <row r="109">
      <c r="A109" s="8"/>
      <c r="B109" s="8" t="s">
        <v>110</v>
      </c>
      <c r="C109" s="12">
        <f t="shared" si="13"/>
        <v>1503</v>
      </c>
      <c r="D109" s="12">
        <v>967</v>
      </c>
      <c r="E109" s="16">
        <f t="shared" si="9"/>
        <v>64.337990685296077</v>
      </c>
      <c r="F109" s="12">
        <v>536</v>
      </c>
      <c r="G109" s="16">
        <f t="shared" si="10"/>
        <v>35.662009314703923</v>
      </c>
    </row>
    <row r="110">
      <c r="A110" s="8"/>
      <c r="B110" s="8" t="s">
        <v>111</v>
      </c>
      <c r="C110" s="12">
        <f t="shared" si="13"/>
        <v>479</v>
      </c>
      <c r="D110" s="12">
        <v>228</v>
      </c>
      <c r="E110" s="16">
        <f t="shared" si="9"/>
        <v>47.59916492693111</v>
      </c>
      <c r="F110" s="12">
        <v>251</v>
      </c>
      <c r="G110" s="16">
        <f t="shared" si="10"/>
        <v>52.4008350730689</v>
      </c>
    </row>
    <row r="111">
      <c r="B111" s="8" t="s">
        <v>112</v>
      </c>
      <c r="C111" s="12">
        <f t="shared" si="13"/>
        <v>325</v>
      </c>
      <c r="D111" s="12">
        <v>188</v>
      </c>
      <c r="E111" s="16">
        <f t="shared" si="9"/>
        <v>57.846153846153847</v>
      </c>
      <c r="F111" s="12">
        <v>137</v>
      </c>
      <c r="G111" s="16">
        <f t="shared" si="10"/>
        <v>42.153846153846153</v>
      </c>
    </row>
    <row r="112">
      <c r="B112" s="8" t="s">
        <v>113</v>
      </c>
      <c r="C112" s="12">
        <f t="shared" si="13"/>
        <v>214</v>
      </c>
      <c r="D112" s="12">
        <v>99</v>
      </c>
      <c r="E112" s="16">
        <f t="shared" si="9"/>
        <v>46.261682242990652</v>
      </c>
      <c r="F112" s="12">
        <v>115</v>
      </c>
      <c r="G112" s="16">
        <f t="shared" si="10"/>
        <v>53.738317757009348</v>
      </c>
    </row>
    <row r="113">
      <c r="A113" s="11"/>
      <c r="B113" s="11"/>
      <c r="C113" s="11"/>
      <c r="D113" s="11"/>
      <c r="E113" s="11"/>
      <c r="F113" s="11"/>
      <c r="G113" s="11"/>
    </row>
    <row r="114">
      <c r="A114" s="29" t="s">
        <v>114</v>
      </c>
      <c r="B114" s="29"/>
      <c r="C114" s="29"/>
      <c r="D114" s="29"/>
      <c r="E114" s="29"/>
      <c r="F114" s="29"/>
      <c r="G114" s="29"/>
    </row>
    <row r="115">
      <c r="A115" s="18" t="s">
        <v>115</v>
      </c>
      <c r="B115" s="18"/>
      <c r="C115" s="18"/>
      <c r="D115" s="18"/>
      <c r="E115" s="18"/>
      <c r="F115" s="18"/>
      <c r="G115" s="18"/>
    </row>
    <row r="116" ht="36.75" customHeight="1">
      <c r="A116" s="24" t="s">
        <v>116</v>
      </c>
      <c r="B116" s="24"/>
      <c r="C116" s="24"/>
      <c r="D116" s="24"/>
      <c r="E116" s="24"/>
      <c r="F116" s="24"/>
      <c r="G116" s="24"/>
    </row>
    <row r="117">
      <c r="A117" s="19" t="s">
        <v>117</v>
      </c>
      <c r="B117" s="19"/>
      <c r="C117" s="19"/>
      <c r="D117" s="19"/>
      <c r="E117" s="19"/>
      <c r="F117" s="19"/>
      <c r="G117" s="19"/>
    </row>
    <row r="118">
      <c r="A118" s="19" t="s">
        <v>118</v>
      </c>
      <c r="B118" s="19"/>
      <c r="C118" s="19"/>
      <c r="D118" s="19"/>
      <c r="E118" s="19"/>
      <c r="F118" s="19"/>
      <c r="G118" s="19"/>
    </row>
  </sheetData>
  <mergeCells>
    <mergeCell ref="A1:G1"/>
    <mergeCell ref="A2:G2"/>
    <mergeCell ref="A3:G3"/>
    <mergeCell ref="A114:G114"/>
    <mergeCell ref="A5:B5"/>
    <mergeCell ref="A7:B7"/>
    <mergeCell ref="A118:G118"/>
    <mergeCell ref="D4:E4"/>
    <mergeCell ref="F4:G4"/>
    <mergeCell ref="A117:G117"/>
    <mergeCell ref="A116:G116"/>
  </mergeCells>
  <phoneticPr fontId="5" type="noConversion"/>
  <pageMargins left="0.75" right="0.75" top="0.5" bottom="0.5" header="0.5" footer="0.5"/>
  <pageSetup fitToHeight="0" orientation="portrait"/>
  <headerFooter alignWithMargins="0"/>
  <ignoredErrors>
    <ignoredError sqref="E7 E9 E15 C15 C22 E22 C29 E29 C39 E39 C49 E49 C59 E59 E67 C67 C78 E78 E94 C94 C103 E10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E0F4A32FBA479E406AA3BD5452F2" ma:contentTypeVersion="5" ma:contentTypeDescription="Create a new document." ma:contentTypeScope="" ma:versionID="85162fa1300b3d26fdb3e11041803f1b">
  <xsd:schema xmlns:xsd="http://www.w3.org/2001/XMLSchema" xmlns:xs="http://www.w3.org/2001/XMLSchema" xmlns:p="http://schemas.microsoft.com/office/2006/metadata/properties" xmlns:ns2="adbf0efb-dbe3-4c6f-a043-a61cd902a429" targetNamespace="http://schemas.microsoft.com/office/2006/metadata/properties" ma:root="true" ma:fieldsID="65ba89ebb40fecc752473b87cb7b22b3" ns2:_="">
    <xsd:import namespace="adbf0efb-dbe3-4c6f-a043-a61cd902a429"/>
    <xsd:element name="properties">
      <xsd:complexType>
        <xsd:sequence>
          <xsd:element name="documentManagement">
            <xsd:complexType>
              <xsd:all>
                <xsd:element ref="ns2:Table" minOccurs="0"/>
                <xsd:element ref="ns2:Year" minOccurs="0"/>
                <xsd:element ref="ns2:Quart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f0efb-dbe3-4c6f-a043-a61cd902a429" elementFormDefault="qualified">
    <xsd:import namespace="http://schemas.microsoft.com/office/2006/documentManagement/types"/>
    <xsd:import namespace="http://schemas.microsoft.com/office/infopath/2007/PartnerControls"/>
    <xsd:element name="Table" ma:index="8" nillable="true" ma:displayName="Table" ma:format="Dropdown" ma:indexed="true" ma:internalName="Table">
      <xsd:simpleType>
        <xsd:restriction base="dms:Choice">
          <xsd:enumeration value="E1"/>
          <xsd:enumeration value="E2"/>
          <xsd:enumeration value="E3"/>
          <xsd:enumeration value="E7A"/>
          <xsd:enumeration value="E8"/>
          <xsd:enumeration value="E8A"/>
          <xsd:enumeration value="E10"/>
          <xsd:enumeration value="H1"/>
          <xsd:enumeration value="H2"/>
          <xsd:enumeration value="H3"/>
          <xsd:enumeration value="H3A"/>
          <xsd:enumeration value="H3B"/>
          <xsd:enumeration value="H6"/>
          <xsd:enumeration value="H7"/>
          <xsd:enumeration value="H8"/>
          <xsd:enumeration value="H9A"/>
          <xsd:enumeration value="H13"/>
          <xsd:enumeration value="H14"/>
          <xsd:enumeration value="H14A"/>
          <xsd:enumeration value="H14B"/>
          <xsd:enumeration value="H15"/>
          <xsd:enumeration value="PTS"/>
          <xsd:enumeration value="S13"/>
          <xsd:enumeration value="S14"/>
        </xsd:restriction>
      </xsd:simpleType>
    </xsd:element>
    <xsd:element name="Year" ma:index="9" nillable="true" ma:displayName="Year" ma:format="Dropdown" ma:indexed="true" ma:internalName="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Quarter" ma:index="10" nillable="true" ma:displayName="Quarter" ma:format="Dropdown" ma:indexed="true" ma:internalName="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 xmlns="adbf0efb-dbe3-4c6f-a043-a61cd902a429">H14</Table>
    <Quarter xmlns="adbf0efb-dbe3-4c6f-a043-a61cd902a429">Q4</Quarter>
    <Year xmlns="adbf0efb-dbe3-4c6f-a043-a61cd902a429">2022</Year>
  </documentManagement>
</p:properties>
</file>

<file path=customXml/itemProps1.xml><?xml version="1.0" encoding="utf-8"?>
<ds:datastoreItem xmlns:ds="http://schemas.openxmlformats.org/officeDocument/2006/customXml" ds:itemID="{E78E7FCA-97F8-49EE-B481-5975A48A3655}"/>
</file>

<file path=customXml/itemProps2.xml><?xml version="1.0" encoding="utf-8"?>
<ds:datastoreItem xmlns:ds="http://schemas.openxmlformats.org/officeDocument/2006/customXml" ds:itemID="{8D1BFFF8-1C28-4DB3-B9CC-A7DD6ADABC24}"/>
</file>

<file path=customXml/itemProps3.xml><?xml version="1.0" encoding="utf-8"?>
<ds:datastoreItem xmlns:ds="http://schemas.openxmlformats.org/officeDocument/2006/customXml" ds:itemID="{C20919A9-B199-41D7-83D7-F913032BDD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H-14</vt:lpstr>
      <vt:lpstr>'Table H-14'!Print_Area</vt:lpstr>
      <vt:lpstr>'Table H-14'!Print_Titles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2020-03-02T19:54:10Z</cp:lastPrinted>
  <dcterms:created xsi:type="dcterms:W3CDTF">2005-10-17T17:44:27Z</dcterms:created>
  <dcterms:modified xsi:type="dcterms:W3CDTF">2020-03-02T19:54:15Z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0x01010094C2E0F4A32FBA479E406AA3BD5452F2</vt:lpwstr>
  </property>
</Properties>
</file>