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275" windowHeight="3300" activeTab="0"/>
  </bookViews>
  <sheets>
    <sheet name="Table 1.1" sheetId="1" r:id="rId1"/>
  </sheets>
  <definedNames>
    <definedName name="_xlnm.Print_Area" localSheetId="0">'Table 1.1'!$A$1:$N$44</definedName>
  </definedNames>
  <calcPr fullCalcOnLoad="1"/>
</workbook>
</file>

<file path=xl/sharedStrings.xml><?xml version="1.0" encoding="utf-8"?>
<sst xmlns="http://schemas.openxmlformats.org/spreadsheetml/2006/main" count="47" uniqueCount="45">
  <si>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</si>
  <si>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</si>
  <si>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</si>
  <si>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</si>
  <si>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</si>
  <si>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</si>
  <si>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</si>
  <si>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Fiscal
Year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</si>
  <si>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</si>
  <si>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</si>
  <si>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</si>
  <si>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</si>
  <si>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</si>
  <si>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</si>
  <si>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</si>
  <si>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</si>
  <si>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</si>
  <si>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</si>
  <si>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r>
      <t xml:space="preserve">Source:  Text narrative and tables, </t>
    </r>
    <r>
      <rPr>
        <i/>
        <sz val="10"/>
        <rFont val="Arial Narrow"/>
        <family val="2"/>
      </rPr>
      <t xml:space="preserve">Annual Report of the Director: Judicial Business of the United States Courts.  </t>
    </r>
  </si>
  <si>
    <t>District Court Judges</t>
  </si>
  <si>
    <t xml:space="preserve">  </t>
  </si>
  <si>
    <t>Table 1.1</t>
  </si>
  <si>
    <t>Total Judicial Officers―Courts of Appeals, District Courts, and Bankruptcy Courts</t>
  </si>
  <si>
    <t>effective the date the bill became law, but the effective date of the additional judgeship for the Ninth Circuit was January 21, 2009.</t>
  </si>
  <si>
    <r>
      <t xml:space="preserve">Authorized Judgeships </t>
    </r>
    <r>
      <rPr>
        <b/>
        <vertAlign val="superscript"/>
        <sz val="10"/>
        <rFont val="Arial Narrow"/>
        <family val="2"/>
      </rPr>
      <t>1</t>
    </r>
  </si>
  <si>
    <r>
      <t>Senior Judges</t>
    </r>
    <r>
      <rPr>
        <b/>
        <vertAlign val="superscript"/>
        <sz val="10"/>
        <rFont val="Arial Narrow"/>
        <family val="2"/>
      </rPr>
      <t>2</t>
    </r>
  </si>
  <si>
    <r>
      <t xml:space="preserve">2 </t>
    </r>
    <r>
      <rPr>
        <sz val="10"/>
        <rFont val="Arial Narrow"/>
        <family val="2"/>
      </rPr>
      <t>Sitting senior judges who participated in appeals dispositions.</t>
    </r>
  </si>
  <si>
    <r>
      <t xml:space="preserve">3 </t>
    </r>
    <r>
      <rPr>
        <sz val="10"/>
        <rFont val="Arial Narrow"/>
        <family val="2"/>
      </rPr>
      <t>Positions in the Districts of Virgin Islands, Guam, and Northern Mariana Islands are included.</t>
    </r>
  </si>
  <si>
    <r>
      <t xml:space="preserve">4 </t>
    </r>
    <r>
      <rPr>
        <sz val="10"/>
        <rFont val="Arial Narrow"/>
        <family val="2"/>
      </rPr>
      <t>Senior judges with staff.</t>
    </r>
  </si>
  <si>
    <r>
      <rPr>
        <vertAlign val="superscript"/>
        <sz val="10"/>
        <rFont val="Arial Narrow"/>
        <family val="2"/>
      </rPr>
      <t xml:space="preserve">5 </t>
    </r>
    <r>
      <rPr>
        <sz val="10"/>
        <rFont val="Arial Narrow"/>
        <family val="2"/>
      </rPr>
      <t>Twelve-month period ending June 30.</t>
    </r>
  </si>
  <si>
    <r>
      <t xml:space="preserve">1990 </t>
    </r>
    <r>
      <rPr>
        <vertAlign val="superscript"/>
        <sz val="10"/>
        <rFont val="Arial Narrow"/>
        <family val="2"/>
      </rPr>
      <t>5</t>
    </r>
  </si>
  <si>
    <r>
      <t>Authorized Judgeships</t>
    </r>
    <r>
      <rPr>
        <b/>
        <sz val="9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>3</t>
    </r>
  </si>
  <si>
    <r>
      <t>Senior Judges</t>
    </r>
    <r>
      <rPr>
        <b/>
        <vertAlign val="superscript"/>
        <sz val="9"/>
        <rFont val="Arial Narrow"/>
        <family val="2"/>
      </rPr>
      <t xml:space="preserve"> 4</t>
    </r>
  </si>
  <si>
    <r>
      <t>166</t>
    </r>
    <r>
      <rPr>
        <vertAlign val="superscript"/>
        <sz val="10"/>
        <rFont val="Arial Narrow"/>
        <family val="2"/>
      </rPr>
      <t xml:space="preserve"> 6</t>
    </r>
  </si>
  <si>
    <r>
      <t xml:space="preserve">663 </t>
    </r>
    <r>
      <rPr>
        <vertAlign val="superscript"/>
        <sz val="10"/>
        <rFont val="Arial Narrow"/>
        <family val="2"/>
      </rPr>
      <t>6</t>
    </r>
  </si>
  <si>
    <r>
      <t xml:space="preserve">294 </t>
    </r>
    <r>
      <rPr>
        <vertAlign val="superscript"/>
        <sz val="10"/>
        <rFont val="Arial Narrow"/>
        <family val="2"/>
      </rPr>
      <t>6</t>
    </r>
  </si>
  <si>
    <r>
      <t>300</t>
    </r>
    <r>
      <rPr>
        <vertAlign val="superscript"/>
        <sz val="10"/>
        <rFont val="Arial Narrow"/>
        <family val="2"/>
      </rPr>
      <t xml:space="preserve"> 6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</si>
  <si>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</si>
  <si>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     106 </t>
    </r>
    <r>
      <rPr>
        <vertAlign val="superscript"/>
        <sz val="10"/>
        <rFont val="Arial Narrow"/>
        <family val="2"/>
      </rPr>
      <t>6</t>
    </r>
  </si>
  <si>
    <t>-</t>
  </si>
  <si>
    <r>
      <t>Percent Change 2010 over 1990</t>
    </r>
    <r>
      <rPr>
        <vertAlign val="superscript"/>
        <sz val="10"/>
        <rFont val="Arial Narrow"/>
        <family val="2"/>
      </rPr>
      <t xml:space="preserve"> 6</t>
    </r>
  </si>
  <si>
    <r>
      <rPr>
        <vertAlign val="superscript"/>
        <sz val="10"/>
        <rFont val="Arial Narrow"/>
        <family val="2"/>
      </rPr>
      <t xml:space="preserve">6 </t>
    </r>
    <r>
      <rPr>
        <sz val="10"/>
        <rFont val="Arial Narrow"/>
        <family val="2"/>
      </rPr>
      <t>Percentage is not computed when the total for the previous period is less than 10.</t>
    </r>
  </si>
  <si>
    <t>Note: This table does not include data for the U.S. Courts of Appeals for the Federal Circuit.</t>
  </si>
  <si>
    <t>Full Time</t>
  </si>
  <si>
    <t>Part 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</si>
</sst>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  <numFmt numFmtId="170" formatCode="[$-409]dddd\,\ mmmm\ dd\,\ yyyy"/>
    <numFmt numFmtId="171" formatCode="[$-409]h:mm:ss\ AM/PM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 indent="1"/>
    </xf>
    <xf numFmtId="0" fontId="5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2"/>
    </xf>
    <xf numFmtId="0" fontId="5" fillId="0" borderId="10" xfId="0" applyFont="1" applyFill="1" applyBorder="1" applyAlignment="1">
      <alignment horizontal="right" indent="2"/>
    </xf>
    <xf numFmtId="0" fontId="5" fillId="0" borderId="0" xfId="0" applyFont="1" applyAlignment="1">
      <alignment horizontal="right" indent="2"/>
    </xf>
    <xf numFmtId="0" fontId="5" fillId="0" borderId="10" xfId="0" applyFont="1" applyBorder="1" applyAlignment="1">
      <alignment horizontal="right" indent="2"/>
    </xf>
    <xf numFmtId="0" fontId="5" fillId="0" borderId="0" xfId="0" applyFont="1" applyBorder="1" applyAlignment="1">
      <alignment horizontal="right" indent="2"/>
    </xf>
    <xf numFmtId="0" fontId="5" fillId="0" borderId="8" xfId="0" applyFont="1" applyBorder="1" applyAlignment="1">
      <alignment horizontal="right" indent="2"/>
    </xf>
    <xf numFmtId="0" fontId="5" fillId="0" borderId="0" xfId="0" applyFont="1" applyFill="1" applyAlignment="1">
      <alignment horizontal="right" indent="3"/>
    </xf>
    <xf numFmtId="0" fontId="5" fillId="0" borderId="0" xfId="0" applyFont="1" applyAlignment="1">
      <alignment horizontal="right" indent="3"/>
    </xf>
    <xf numFmtId="0" fontId="5" fillId="0" borderId="0" xfId="0" applyFont="1" applyBorder="1" applyAlignment="1">
      <alignment horizontal="right" indent="3"/>
    </xf>
    <xf numFmtId="169" fontId="5" fillId="0" borderId="12" xfId="59" applyNumberFormat="1" applyFont="1" applyFill="1" applyBorder="1" applyAlignment="1">
      <alignment horizontal="right" indent="1"/>
    </xf>
    <xf numFmtId="169" fontId="5" fillId="0" borderId="12" xfId="5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8" xfId="0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9" fontId="5" fillId="0" borderId="12" xfId="59" applyNumberFormat="1" applyFont="1" applyFill="1" applyBorder="1" applyAlignment="1">
      <alignment horizontal="right" indent="3"/>
    </xf>
    <xf numFmtId="0" fontId="5" fillId="0" borderId="9" xfId="0" applyFont="1" applyFill="1" applyBorder="1" applyAlignment="1">
      <alignment horizontal="right" indent="2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2" sqref="A2:N44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8.421875" style="0" customWidth="1"/>
    <col min="4" max="4" width="7.57421875" style="0" customWidth="1"/>
    <col min="5" max="5" width="10.8515625" style="0" customWidth="1"/>
    <col min="6" max="6" width="7.421875" style="0" customWidth="1"/>
    <col min="7" max="7" width="7.57421875" style="0" customWidth="1"/>
    <col min="8" max="8" width="7.8515625" style="0" customWidth="1"/>
    <col min="9" max="9" width="8.28125" style="0" customWidth="1"/>
    <col min="10" max="10" width="13.57421875" style="0" customWidth="1"/>
    <col min="11" max="11" width="9.421875" style="0" customWidth="1"/>
    <col min="12" max="12" width="10.57421875" style="0" customWidth="1"/>
    <col min="13" max="13" width="7.7109375" style="0" customWidth="1"/>
    <col min="14" max="14" width="9.7109375" style="0" customWidth="1"/>
  </cols>
  <sheetData>
    <row r="1" spans="1:14" ht="17.25" thickBot="1" thickTop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4" customHeight="1">
      <c r="A4" s="60" t="s">
        <v>7</v>
      </c>
      <c r="B4" s="52" t="s">
        <v>3</v>
      </c>
      <c r="C4" s="54"/>
      <c r="D4" s="54"/>
      <c r="E4" s="56" t="s">
        <v>4</v>
      </c>
      <c r="F4" s="57"/>
      <c r="G4" s="57"/>
      <c r="H4" s="57"/>
      <c r="I4" s="57"/>
      <c r="J4" s="57"/>
      <c r="K4" s="68"/>
      <c r="L4" s="52" t="s">
        <v>6</v>
      </c>
      <c r="M4" s="54"/>
      <c r="N4" s="54"/>
    </row>
    <row r="5" spans="1:14" ht="12.75" customHeight="1">
      <c r="A5" s="61"/>
      <c r="B5" s="53"/>
      <c r="C5" s="55"/>
      <c r="D5" s="55"/>
      <c r="E5" s="72" t="s">
        <v>19</v>
      </c>
      <c r="F5" s="73"/>
      <c r="G5" s="73"/>
      <c r="H5" s="53" t="s">
        <v>2</v>
      </c>
      <c r="I5" s="55"/>
      <c r="J5" s="55"/>
      <c r="K5" s="65"/>
      <c r="L5" s="53"/>
      <c r="M5" s="55"/>
      <c r="N5" s="55"/>
    </row>
    <row r="6" spans="1:14" ht="12.75" customHeight="1">
      <c r="A6" s="61"/>
      <c r="B6" s="52" t="s">
        <v>24</v>
      </c>
      <c r="C6" s="54" t="s">
        <v>1</v>
      </c>
      <c r="D6" s="54" t="s">
        <v>25</v>
      </c>
      <c r="E6" s="52" t="s">
        <v>31</v>
      </c>
      <c r="F6" s="54" t="s">
        <v>1</v>
      </c>
      <c r="G6" s="54" t="s">
        <v>32</v>
      </c>
      <c r="H6" s="56" t="s">
        <v>10</v>
      </c>
      <c r="I6" s="57"/>
      <c r="J6" s="57"/>
      <c r="K6" s="74" t="s">
        <v>9</v>
      </c>
      <c r="L6" s="52" t="s">
        <v>0</v>
      </c>
      <c r="M6" s="54" t="s">
        <v>1</v>
      </c>
      <c r="N6" s="54" t="s">
        <v>5</v>
      </c>
    </row>
    <row r="7" spans="1:14" ht="26.25" customHeight="1">
      <c r="A7" s="62"/>
      <c r="B7" s="53"/>
      <c r="C7" s="55"/>
      <c r="D7" s="55"/>
      <c r="E7" s="53"/>
      <c r="F7" s="55"/>
      <c r="G7" s="55"/>
      <c r="H7" s="4" t="s">
        <v>43</v>
      </c>
      <c r="I7" s="8" t="s">
        <v>44</v>
      </c>
      <c r="J7" s="11" t="s">
        <v>11</v>
      </c>
      <c r="K7" s="75"/>
      <c r="L7" s="53"/>
      <c r="M7" s="55"/>
      <c r="N7" s="55"/>
    </row>
    <row r="8" spans="1:14" ht="18" customHeight="1" hidden="1">
      <c r="A8" s="1">
        <v>1988</v>
      </c>
      <c r="B8" s="3">
        <v>168</v>
      </c>
      <c r="C8" s="3">
        <f>168-10</f>
        <v>158</v>
      </c>
      <c r="D8" s="3">
        <v>50</v>
      </c>
      <c r="E8" s="5">
        <v>575</v>
      </c>
      <c r="F8" s="2">
        <f>575-28</f>
        <v>547</v>
      </c>
      <c r="G8" s="12">
        <v>178</v>
      </c>
      <c r="H8" s="2">
        <v>300</v>
      </c>
      <c r="I8" s="2">
        <v>163</v>
      </c>
      <c r="J8" s="7">
        <v>9</v>
      </c>
      <c r="K8" s="7">
        <v>5</v>
      </c>
      <c r="L8" s="6">
        <v>284</v>
      </c>
      <c r="M8" s="7">
        <f>284-4</f>
        <v>280</v>
      </c>
      <c r="N8" s="7">
        <v>15</v>
      </c>
    </row>
    <row r="9" spans="1:14" ht="18" customHeight="1" hidden="1">
      <c r="A9" s="1">
        <v>1989</v>
      </c>
      <c r="B9" s="3">
        <v>168</v>
      </c>
      <c r="C9" s="3">
        <f>168-12</f>
        <v>156</v>
      </c>
      <c r="D9" s="3">
        <v>57</v>
      </c>
      <c r="E9" s="5">
        <v>575</v>
      </c>
      <c r="F9" s="2">
        <f>575-36</f>
        <v>539</v>
      </c>
      <c r="G9" s="10">
        <v>190</v>
      </c>
      <c r="H9" s="2">
        <v>313</v>
      </c>
      <c r="I9" s="2">
        <v>159</v>
      </c>
      <c r="J9" s="7">
        <v>9</v>
      </c>
      <c r="K9" s="7">
        <v>4</v>
      </c>
      <c r="L9" s="6">
        <v>284</v>
      </c>
      <c r="M9" s="7">
        <f>284-2</f>
        <v>282</v>
      </c>
      <c r="N9" s="7">
        <v>12</v>
      </c>
    </row>
    <row r="10" spans="1:14" ht="17.25" customHeight="1">
      <c r="A10" s="1" t="s">
        <v>30</v>
      </c>
      <c r="B10" s="15">
        <v>168</v>
      </c>
      <c r="C10" s="32">
        <f>168-10</f>
        <v>158</v>
      </c>
      <c r="D10" s="35">
        <v>63</v>
      </c>
      <c r="E10" s="15">
        <v>575</v>
      </c>
      <c r="F10" s="34">
        <f>575-34</f>
        <v>541</v>
      </c>
      <c r="G10" s="37">
        <v>201</v>
      </c>
      <c r="H10" s="18">
        <v>329</v>
      </c>
      <c r="I10" s="18">
        <v>146</v>
      </c>
      <c r="J10" s="26">
        <v>8</v>
      </c>
      <c r="K10" s="20">
        <v>5</v>
      </c>
      <c r="L10" s="21">
        <v>291</v>
      </c>
      <c r="M10" s="38">
        <f>291-2</f>
        <v>289</v>
      </c>
      <c r="N10" s="20">
        <v>13</v>
      </c>
    </row>
    <row r="11" spans="1:14" ht="24" customHeight="1" hidden="1">
      <c r="A11" s="1">
        <v>1991</v>
      </c>
      <c r="B11" s="15">
        <v>179</v>
      </c>
      <c r="C11" s="32">
        <f>179-24</f>
        <v>155</v>
      </c>
      <c r="D11" s="35">
        <v>66</v>
      </c>
      <c r="E11" s="15">
        <v>649</v>
      </c>
      <c r="F11" s="34">
        <f>649-112</f>
        <v>537</v>
      </c>
      <c r="G11" s="37">
        <v>204</v>
      </c>
      <c r="H11" s="18">
        <v>354</v>
      </c>
      <c r="I11" s="18">
        <v>112</v>
      </c>
      <c r="J11" s="26">
        <v>6</v>
      </c>
      <c r="K11" s="20">
        <v>3</v>
      </c>
      <c r="L11" s="21">
        <v>291</v>
      </c>
      <c r="M11" s="38">
        <f>291-4</f>
        <v>287</v>
      </c>
      <c r="N11" s="20">
        <v>10</v>
      </c>
    </row>
    <row r="12" spans="1:14" ht="24" customHeight="1" hidden="1">
      <c r="A12" s="1">
        <v>1992</v>
      </c>
      <c r="B12" s="15">
        <v>179</v>
      </c>
      <c r="C12" s="32">
        <f>179-17</f>
        <v>162</v>
      </c>
      <c r="D12" s="35">
        <v>73</v>
      </c>
      <c r="E12" s="15">
        <v>649</v>
      </c>
      <c r="F12" s="34">
        <f>649-84</f>
        <v>565</v>
      </c>
      <c r="G12" s="37">
        <v>224</v>
      </c>
      <c r="H12" s="18">
        <v>374</v>
      </c>
      <c r="I12" s="18">
        <v>100</v>
      </c>
      <c r="J12" s="26">
        <v>5</v>
      </c>
      <c r="K12" s="20">
        <v>7</v>
      </c>
      <c r="L12" s="21">
        <v>291</v>
      </c>
      <c r="M12" s="38">
        <f>291-4</f>
        <v>287</v>
      </c>
      <c r="N12" s="20">
        <v>12</v>
      </c>
    </row>
    <row r="13" spans="1:14" ht="24" customHeight="1" hidden="1">
      <c r="A13" s="1">
        <v>1993</v>
      </c>
      <c r="B13" s="15">
        <v>179</v>
      </c>
      <c r="C13" s="32">
        <f>179-20</f>
        <v>159</v>
      </c>
      <c r="D13" s="35">
        <v>75</v>
      </c>
      <c r="E13" s="15">
        <v>649</v>
      </c>
      <c r="F13" s="34">
        <f>649-107</f>
        <v>542</v>
      </c>
      <c r="G13" s="37">
        <v>223</v>
      </c>
      <c r="H13" s="18">
        <v>385</v>
      </c>
      <c r="I13" s="18">
        <v>93</v>
      </c>
      <c r="J13" s="26">
        <v>4</v>
      </c>
      <c r="K13" s="20">
        <v>8</v>
      </c>
      <c r="L13" s="21">
        <v>326</v>
      </c>
      <c r="M13" s="38">
        <f>326-2</f>
        <v>324</v>
      </c>
      <c r="N13" s="20">
        <v>12</v>
      </c>
    </row>
    <row r="14" spans="1:14" ht="24" customHeight="1" hidden="1">
      <c r="A14" s="1">
        <v>1994</v>
      </c>
      <c r="B14" s="15">
        <v>179</v>
      </c>
      <c r="C14" s="32">
        <f>179-18</f>
        <v>161</v>
      </c>
      <c r="D14" s="35">
        <v>81</v>
      </c>
      <c r="E14" s="15">
        <v>649</v>
      </c>
      <c r="F14" s="34">
        <f>649-60</f>
        <v>589</v>
      </c>
      <c r="G14" s="37">
        <v>228</v>
      </c>
      <c r="H14" s="18">
        <v>406</v>
      </c>
      <c r="I14" s="18">
        <v>85</v>
      </c>
      <c r="J14" s="26">
        <v>3</v>
      </c>
      <c r="K14" s="20">
        <v>16</v>
      </c>
      <c r="L14" s="21">
        <v>326</v>
      </c>
      <c r="M14" s="38">
        <f>326-12</f>
        <v>314</v>
      </c>
      <c r="N14" s="20">
        <v>22</v>
      </c>
    </row>
    <row r="15" spans="1:14" ht="17.25" customHeight="1">
      <c r="A15" s="1">
        <v>1995</v>
      </c>
      <c r="B15" s="15">
        <v>179</v>
      </c>
      <c r="C15" s="32">
        <f>179-11</f>
        <v>168</v>
      </c>
      <c r="D15" s="35">
        <v>81</v>
      </c>
      <c r="E15" s="15">
        <v>649</v>
      </c>
      <c r="F15" s="34">
        <f>649-46</f>
        <v>603</v>
      </c>
      <c r="G15" s="37">
        <v>255</v>
      </c>
      <c r="H15" s="18">
        <v>416</v>
      </c>
      <c r="I15" s="18">
        <v>78</v>
      </c>
      <c r="J15" s="26">
        <v>3</v>
      </c>
      <c r="K15" s="20">
        <v>16</v>
      </c>
      <c r="L15" s="21">
        <v>326</v>
      </c>
      <c r="M15" s="38">
        <f>326-11</f>
        <v>315</v>
      </c>
      <c r="N15" s="20">
        <v>23</v>
      </c>
    </row>
    <row r="16" spans="1:14" ht="18" customHeight="1" hidden="1">
      <c r="A16" s="1">
        <v>1996</v>
      </c>
      <c r="B16" s="15">
        <v>179</v>
      </c>
      <c r="C16" s="32">
        <f>179-18</f>
        <v>161</v>
      </c>
      <c r="D16" s="35">
        <v>82</v>
      </c>
      <c r="E16" s="15">
        <v>647</v>
      </c>
      <c r="F16" s="34">
        <f>647-44</f>
        <v>603</v>
      </c>
      <c r="G16" s="37">
        <v>274</v>
      </c>
      <c r="H16" s="18">
        <v>422</v>
      </c>
      <c r="I16" s="18">
        <v>77</v>
      </c>
      <c r="J16" s="26">
        <v>3</v>
      </c>
      <c r="K16" s="20">
        <v>21</v>
      </c>
      <c r="L16" s="21">
        <v>326</v>
      </c>
      <c r="M16" s="38">
        <f>326-13</f>
        <v>313</v>
      </c>
      <c r="N16" s="20">
        <v>23</v>
      </c>
    </row>
    <row r="17" spans="1:14" ht="18" customHeight="1" hidden="1">
      <c r="A17" s="1">
        <v>1997</v>
      </c>
      <c r="B17" s="15">
        <v>179</v>
      </c>
      <c r="C17" s="32">
        <f>179-24</f>
        <v>155</v>
      </c>
      <c r="D17" s="35">
        <v>87</v>
      </c>
      <c r="E17" s="15">
        <v>647</v>
      </c>
      <c r="F17" s="32">
        <f>647-69</f>
        <v>578</v>
      </c>
      <c r="G17" s="37">
        <v>278</v>
      </c>
      <c r="H17" s="17">
        <v>432</v>
      </c>
      <c r="I17" s="17">
        <v>75</v>
      </c>
      <c r="J17" s="26">
        <v>3</v>
      </c>
      <c r="K17" s="20">
        <v>20</v>
      </c>
      <c r="L17" s="21">
        <v>326</v>
      </c>
      <c r="M17" s="38">
        <f>326-13</f>
        <v>313</v>
      </c>
      <c r="N17" s="20">
        <v>22</v>
      </c>
    </row>
    <row r="18" spans="1:14" ht="18" customHeight="1" hidden="1">
      <c r="A18" s="1">
        <v>1998</v>
      </c>
      <c r="B18" s="15">
        <v>179</v>
      </c>
      <c r="C18" s="32">
        <f>179-17</f>
        <v>162</v>
      </c>
      <c r="D18" s="35">
        <v>86</v>
      </c>
      <c r="E18" s="15">
        <v>646</v>
      </c>
      <c r="F18" s="34">
        <f>646-55</f>
        <v>591</v>
      </c>
      <c r="G18" s="37">
        <v>276</v>
      </c>
      <c r="H18" s="18">
        <v>440</v>
      </c>
      <c r="I18" s="18">
        <v>69</v>
      </c>
      <c r="J18" s="26">
        <v>3</v>
      </c>
      <c r="K18" s="20">
        <v>15</v>
      </c>
      <c r="L18" s="21">
        <v>326</v>
      </c>
      <c r="M18" s="38">
        <f>326-11</f>
        <v>315</v>
      </c>
      <c r="N18" s="20">
        <v>25</v>
      </c>
    </row>
    <row r="19" spans="1:14" ht="18" customHeight="1" hidden="1">
      <c r="A19" s="1">
        <v>1999</v>
      </c>
      <c r="B19" s="15">
        <v>179</v>
      </c>
      <c r="C19" s="32">
        <f>179-24</f>
        <v>155</v>
      </c>
      <c r="D19" s="35">
        <v>86</v>
      </c>
      <c r="E19" s="15">
        <v>646</v>
      </c>
      <c r="F19" s="32">
        <f>646-38</f>
        <v>608</v>
      </c>
      <c r="G19" s="37">
        <v>273</v>
      </c>
      <c r="H19" s="17">
        <v>454</v>
      </c>
      <c r="I19" s="17">
        <v>62</v>
      </c>
      <c r="J19" s="26">
        <v>3</v>
      </c>
      <c r="K19" s="20">
        <v>24</v>
      </c>
      <c r="L19" s="21">
        <v>326</v>
      </c>
      <c r="M19" s="38">
        <f>326-20</f>
        <v>306</v>
      </c>
      <c r="N19" s="20">
        <v>29</v>
      </c>
    </row>
    <row r="20" spans="1:14" ht="17.25" customHeight="1">
      <c r="A20" s="1">
        <v>2000</v>
      </c>
      <c r="B20" s="15">
        <v>179</v>
      </c>
      <c r="C20" s="32">
        <v>156</v>
      </c>
      <c r="D20" s="35">
        <v>86</v>
      </c>
      <c r="E20" s="15">
        <v>655</v>
      </c>
      <c r="F20" s="32">
        <f>655-43</f>
        <v>612</v>
      </c>
      <c r="G20" s="37">
        <v>274</v>
      </c>
      <c r="H20" s="17">
        <v>466</v>
      </c>
      <c r="I20" s="17">
        <v>60</v>
      </c>
      <c r="J20" s="26">
        <v>3</v>
      </c>
      <c r="K20" s="20">
        <v>23</v>
      </c>
      <c r="L20" s="21">
        <v>325</v>
      </c>
      <c r="M20" s="33">
        <v>307</v>
      </c>
      <c r="N20" s="16">
        <v>30</v>
      </c>
    </row>
    <row r="21" spans="1:14" ht="17.25" customHeight="1" hidden="1">
      <c r="A21" s="1">
        <v>2001</v>
      </c>
      <c r="B21" s="15">
        <v>179</v>
      </c>
      <c r="C21" s="32">
        <v>147</v>
      </c>
      <c r="D21" s="35">
        <v>93</v>
      </c>
      <c r="E21" s="15">
        <v>665</v>
      </c>
      <c r="F21" s="32">
        <v>590</v>
      </c>
      <c r="G21" s="37">
        <v>281</v>
      </c>
      <c r="H21" s="17">
        <v>471</v>
      </c>
      <c r="I21" s="17">
        <v>59</v>
      </c>
      <c r="J21" s="27">
        <v>3</v>
      </c>
      <c r="K21" s="22">
        <v>28</v>
      </c>
      <c r="L21" s="23">
        <v>324</v>
      </c>
      <c r="M21" s="39">
        <v>312</v>
      </c>
      <c r="N21" s="24">
        <v>30</v>
      </c>
    </row>
    <row r="22" spans="1:14" ht="24" customHeight="1" hidden="1">
      <c r="A22" s="1">
        <v>2002</v>
      </c>
      <c r="B22" s="15">
        <v>179</v>
      </c>
      <c r="C22" s="32" t="s">
        <v>12</v>
      </c>
      <c r="D22" s="35">
        <v>92</v>
      </c>
      <c r="E22" s="15">
        <v>665</v>
      </c>
      <c r="F22" s="32" t="s">
        <v>14</v>
      </c>
      <c r="G22" s="37" t="s">
        <v>15</v>
      </c>
      <c r="H22" s="17">
        <v>486</v>
      </c>
      <c r="I22" s="17">
        <v>51</v>
      </c>
      <c r="J22" s="27">
        <v>3</v>
      </c>
      <c r="K22" s="22">
        <v>24</v>
      </c>
      <c r="L22" s="23">
        <v>324</v>
      </c>
      <c r="M22" s="39" t="s">
        <v>17</v>
      </c>
      <c r="N22" s="24">
        <v>31</v>
      </c>
    </row>
    <row r="23" spans="1:14" ht="17.25" customHeight="1" hidden="1">
      <c r="A23" s="1">
        <v>2003</v>
      </c>
      <c r="B23" s="15">
        <v>179</v>
      </c>
      <c r="C23" s="32" t="s">
        <v>13</v>
      </c>
      <c r="D23" s="35">
        <v>91</v>
      </c>
      <c r="E23" s="15">
        <v>680</v>
      </c>
      <c r="F23" s="32">
        <v>651</v>
      </c>
      <c r="G23" s="37" t="s">
        <v>16</v>
      </c>
      <c r="H23" s="17">
        <v>491</v>
      </c>
      <c r="I23" s="17">
        <v>49</v>
      </c>
      <c r="J23" s="28">
        <v>3</v>
      </c>
      <c r="K23" s="25">
        <v>40</v>
      </c>
      <c r="L23" s="24">
        <v>324</v>
      </c>
      <c r="M23" s="39">
        <v>309</v>
      </c>
      <c r="N23" s="24">
        <v>35</v>
      </c>
    </row>
    <row r="24" spans="1:14" ht="17.25" customHeight="1" hidden="1">
      <c r="A24" s="1">
        <v>2004</v>
      </c>
      <c r="B24" s="16">
        <v>179</v>
      </c>
      <c r="C24" s="33">
        <f>+B24-13</f>
        <v>166</v>
      </c>
      <c r="D24" s="36">
        <v>102</v>
      </c>
      <c r="E24" s="16">
        <v>679</v>
      </c>
      <c r="F24" s="32" t="s">
        <v>34</v>
      </c>
      <c r="G24" s="37" t="s">
        <v>35</v>
      </c>
      <c r="H24" s="19">
        <v>500</v>
      </c>
      <c r="I24" s="19">
        <v>45</v>
      </c>
      <c r="J24" s="28">
        <v>3</v>
      </c>
      <c r="K24" s="25">
        <v>32</v>
      </c>
      <c r="L24" s="24">
        <v>324</v>
      </c>
      <c r="M24" s="39">
        <f>+L24-11</f>
        <v>313</v>
      </c>
      <c r="N24" s="24">
        <v>35</v>
      </c>
    </row>
    <row r="25" spans="1:14" ht="17.25" customHeight="1" hidden="1">
      <c r="A25" s="1">
        <v>2005</v>
      </c>
      <c r="B25" s="16">
        <v>179</v>
      </c>
      <c r="C25" s="32" t="s">
        <v>33</v>
      </c>
      <c r="D25" s="10" t="s">
        <v>38</v>
      </c>
      <c r="E25" s="16">
        <v>678</v>
      </c>
      <c r="F25" s="32">
        <v>642</v>
      </c>
      <c r="G25" s="37" t="s">
        <v>36</v>
      </c>
      <c r="H25" s="40">
        <v>503</v>
      </c>
      <c r="I25" s="19">
        <v>45</v>
      </c>
      <c r="J25" s="28">
        <v>3</v>
      </c>
      <c r="K25" s="24">
        <v>34</v>
      </c>
      <c r="L25" s="23">
        <v>324</v>
      </c>
      <c r="M25" s="39">
        <v>315</v>
      </c>
      <c r="N25" s="24">
        <v>32</v>
      </c>
    </row>
    <row r="26" spans="1:14" ht="17.25" customHeight="1">
      <c r="A26" s="31">
        <v>2006</v>
      </c>
      <c r="B26" s="21">
        <v>179</v>
      </c>
      <c r="C26" s="32">
        <v>165</v>
      </c>
      <c r="D26" s="19">
        <v>103</v>
      </c>
      <c r="E26" s="21">
        <v>678</v>
      </c>
      <c r="F26" s="33">
        <v>645</v>
      </c>
      <c r="G26" s="32">
        <v>311</v>
      </c>
      <c r="H26" s="40">
        <v>505</v>
      </c>
      <c r="I26" s="19">
        <v>45</v>
      </c>
      <c r="J26" s="28">
        <v>3</v>
      </c>
      <c r="K26" s="24">
        <v>36</v>
      </c>
      <c r="L26" s="23">
        <v>352</v>
      </c>
      <c r="M26" s="39">
        <v>337</v>
      </c>
      <c r="N26" s="24">
        <v>25</v>
      </c>
    </row>
    <row r="27" spans="1:14" ht="17.25" customHeight="1">
      <c r="A27" s="31">
        <v>2007</v>
      </c>
      <c r="B27" s="21">
        <v>179</v>
      </c>
      <c r="C27" s="33">
        <v>163</v>
      </c>
      <c r="D27" s="19">
        <v>107</v>
      </c>
      <c r="E27" s="21">
        <v>678</v>
      </c>
      <c r="F27" s="33">
        <v>647</v>
      </c>
      <c r="G27" s="33">
        <v>310</v>
      </c>
      <c r="H27" s="40">
        <v>505</v>
      </c>
      <c r="I27" s="19">
        <v>45</v>
      </c>
      <c r="J27" s="28">
        <v>3</v>
      </c>
      <c r="K27" s="24">
        <v>36</v>
      </c>
      <c r="L27" s="23">
        <v>352</v>
      </c>
      <c r="M27" s="39">
        <v>339</v>
      </c>
      <c r="N27" s="24">
        <v>27</v>
      </c>
    </row>
    <row r="28" spans="1:14" ht="17.25" customHeight="1">
      <c r="A28" s="31">
        <v>2008</v>
      </c>
      <c r="B28" s="21">
        <v>178</v>
      </c>
      <c r="C28" s="33">
        <v>166</v>
      </c>
      <c r="D28" s="19">
        <v>91</v>
      </c>
      <c r="E28" s="21">
        <v>678</v>
      </c>
      <c r="F28" s="33">
        <v>651</v>
      </c>
      <c r="G28" s="33">
        <v>324</v>
      </c>
      <c r="H28" s="40">
        <v>514</v>
      </c>
      <c r="I28" s="19">
        <v>43</v>
      </c>
      <c r="J28" s="28">
        <v>2</v>
      </c>
      <c r="K28" s="24">
        <v>38</v>
      </c>
      <c r="L28" s="23">
        <v>352</v>
      </c>
      <c r="M28" s="39">
        <v>338</v>
      </c>
      <c r="N28" s="24">
        <v>24</v>
      </c>
    </row>
    <row r="29" spans="1:15" ht="17.25" customHeight="1">
      <c r="A29" s="31">
        <v>2009</v>
      </c>
      <c r="B29" s="21">
        <v>179</v>
      </c>
      <c r="C29" s="33">
        <v>159</v>
      </c>
      <c r="D29" s="19">
        <v>93</v>
      </c>
      <c r="E29" s="21">
        <v>678</v>
      </c>
      <c r="F29" s="33">
        <v>603</v>
      </c>
      <c r="G29" s="33">
        <v>347</v>
      </c>
      <c r="H29" s="40">
        <v>523</v>
      </c>
      <c r="I29" s="19">
        <v>41</v>
      </c>
      <c r="J29" s="28">
        <v>3</v>
      </c>
      <c r="K29" s="24">
        <v>43</v>
      </c>
      <c r="L29" s="23">
        <v>352</v>
      </c>
      <c r="M29" s="39">
        <v>332</v>
      </c>
      <c r="N29" s="24">
        <v>22</v>
      </c>
      <c r="O29" s="15"/>
    </row>
    <row r="30" spans="1:14" ht="19.5" customHeight="1">
      <c r="A30" s="31">
        <v>2010</v>
      </c>
      <c r="B30" s="45">
        <v>179</v>
      </c>
      <c r="C30" s="32">
        <f>179-21</f>
        <v>158</v>
      </c>
      <c r="D30" s="19">
        <v>95</v>
      </c>
      <c r="E30" s="21">
        <v>678</v>
      </c>
      <c r="F30" s="32">
        <f>678-88</f>
        <v>590</v>
      </c>
      <c r="G30" s="33">
        <v>356</v>
      </c>
      <c r="H30" s="40">
        <v>527</v>
      </c>
      <c r="I30" s="19">
        <v>41</v>
      </c>
      <c r="J30" s="28">
        <v>3</v>
      </c>
      <c r="K30" s="24">
        <v>54</v>
      </c>
      <c r="L30" s="23">
        <v>352</v>
      </c>
      <c r="M30" s="39">
        <v>337</v>
      </c>
      <c r="N30" s="24">
        <v>29</v>
      </c>
    </row>
    <row r="31" spans="1:14" ht="15">
      <c r="A31" s="63" t="s">
        <v>40</v>
      </c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.75" customHeight="1" thickBot="1">
      <c r="A32" s="9"/>
      <c r="B32" s="29">
        <f aca="true" t="shared" si="0" ref="B32:I32">+B30/B10-1</f>
        <v>0.06547619047619047</v>
      </c>
      <c r="C32" s="29">
        <f t="shared" si="0"/>
        <v>0</v>
      </c>
      <c r="D32" s="30">
        <f t="shared" si="0"/>
        <v>0.5079365079365079</v>
      </c>
      <c r="E32" s="29">
        <f t="shared" si="0"/>
        <v>0.1791304347826086</v>
      </c>
      <c r="F32" s="30">
        <f t="shared" si="0"/>
        <v>0.09057301293900188</v>
      </c>
      <c r="G32" s="30">
        <f t="shared" si="0"/>
        <v>0.7711442786069651</v>
      </c>
      <c r="H32" s="30">
        <f t="shared" si="0"/>
        <v>0.6018237082066868</v>
      </c>
      <c r="I32" s="30">
        <f t="shared" si="0"/>
        <v>-0.7191780821917808</v>
      </c>
      <c r="J32" s="44" t="s">
        <v>39</v>
      </c>
      <c r="K32" s="30">
        <f>+K30/K10-1</f>
        <v>9.8</v>
      </c>
      <c r="L32" s="29">
        <f>+L30/L10-1</f>
        <v>0.2096219931271477</v>
      </c>
      <c r="M32" s="30">
        <f>+M30/M10-1</f>
        <v>0.16608996539792398</v>
      </c>
      <c r="N32" s="29">
        <f>+N30/N10-1</f>
        <v>1.2307692307692308</v>
      </c>
    </row>
    <row r="33" spans="1:14" ht="15.75" customHeight="1" thickTop="1">
      <c r="A33" s="69" t="s">
        <v>42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12.75" customHeight="1"/>
    <row r="35" spans="1:14" ht="12.75" customHeight="1">
      <c r="A35" s="67" t="s">
        <v>37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2.75" customHeight="1">
      <c r="A36" s="67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2.75" customHeight="1">
      <c r="A37" s="66" t="s">
        <v>26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2.75" customHeight="1">
      <c r="A38" s="66" t="s">
        <v>27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 customHeight="1">
      <c r="A39" s="70" t="s">
        <v>28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9" s="14" customFormat="1" ht="12.75" hidden="1">
      <c r="A40" s="13" t="s">
        <v>8</v>
      </c>
      <c r="B40" s="13"/>
      <c r="C40" s="13"/>
      <c r="D40" s="13"/>
      <c r="E40" s="13"/>
      <c r="F40" s="13"/>
      <c r="G40" s="13"/>
      <c r="H40" s="13"/>
      <c r="I40" s="13"/>
    </row>
    <row r="41" spans="1:9" s="43" customFormat="1" ht="13.5" customHeight="1">
      <c r="A41" s="42" t="s">
        <v>29</v>
      </c>
      <c r="B41" s="42"/>
      <c r="C41" s="42"/>
      <c r="D41" s="42"/>
      <c r="E41" s="42"/>
      <c r="F41" s="42"/>
      <c r="G41" s="42"/>
      <c r="H41" s="42"/>
      <c r="I41" s="42"/>
    </row>
    <row r="42" spans="1:14" ht="12.75">
      <c r="A42" s="47" t="s">
        <v>41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4" spans="1:14" ht="12.75">
      <c r="A44" s="58" t="s">
        <v>18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7" spans="1:14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</sheetData>
  <sheetProtection password="CC63" sheet="1"/>
  <mergeCells count="29">
    <mergeCell ref="A39:N39"/>
    <mergeCell ref="A36:N36"/>
    <mergeCell ref="L6:L7"/>
    <mergeCell ref="M6:M7"/>
    <mergeCell ref="A38:N38"/>
    <mergeCell ref="E5:G5"/>
    <mergeCell ref="K6:K7"/>
    <mergeCell ref="C6:C7"/>
    <mergeCell ref="D6:D7"/>
    <mergeCell ref="B4:D5"/>
    <mergeCell ref="A4:A7"/>
    <mergeCell ref="A31:N31"/>
    <mergeCell ref="H5:K5"/>
    <mergeCell ref="B6:B7"/>
    <mergeCell ref="A37:N37"/>
    <mergeCell ref="A35:N35"/>
    <mergeCell ref="E4:K4"/>
    <mergeCell ref="G6:G7"/>
    <mergeCell ref="A33:N33"/>
    <mergeCell ref="A47:N47"/>
    <mergeCell ref="A42:N42"/>
    <mergeCell ref="A1:N1"/>
    <mergeCell ref="A3:N3"/>
    <mergeCell ref="E6:E7"/>
    <mergeCell ref="N6:N7"/>
    <mergeCell ref="H6:J6"/>
    <mergeCell ref="F6:F7"/>
    <mergeCell ref="A44:N44"/>
    <mergeCell ref="L4:N5"/>
  </mergeCells>
  <printOptions horizontalCentered="1"/>
  <pageMargins left="0.5" right="0.3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2011-07-27T21:56:12Z</cp:lastPrinted>
  <dcterms:created xsi:type="dcterms:W3CDTF">2001-01-02T19:40:02Z</dcterms:created>
  <dcterms:modified xsi:type="dcterms:W3CDTF">2011-10-04T16:05:04Z</dcterms:modified>
  <cp:category/>
  <cp:version/>
  <cp:contentType/>
  <cp:contentStatus/>
</cp:coreProperties>
</file>