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C3DF3653-7172-4D8E-B727-C8F2497991AF}" xr6:coauthVersionLast="31" xr6:coauthVersionMax="31" xr10:uidLastSave="{00000000-0000-0000-0000-000000000000}"/>
  <bookViews>
    <workbookView xWindow="480" yWindow="120" windowWidth="11340" windowHeight="8835" xr2:uid="{00000000-000D-0000-FFFF-FFFF00000000}"/>
  </bookViews>
  <sheets>
    <sheet name="Table H-14" sheetId="3" r:id="rId1"/>
  </sheets>
  <definedNames>
    <definedName name="_xlnm.Print_Area" localSheetId="0">'Table H-14'!$A$1:$G$118</definedName>
    <definedName name="_xlnm.Print_Titles" localSheetId="0">'Table H-14'!$1:$5</definedName>
  </definedNames>
  <calcPr calcId="179017" concurrentCalc="0"/>
</workbook>
</file>

<file path=xl/calcChain.xml><?xml version="1.0" encoding="utf-8"?>
<calcChain xmlns="http://schemas.openxmlformats.org/spreadsheetml/2006/main">
  <c r="E112" i="3" l="1"/>
  <c r="C112" i="3"/>
  <c r="G112" i="3"/>
  <c r="C111" i="3"/>
  <c r="E111" i="3"/>
  <c r="G110" i="3"/>
  <c r="E110" i="3"/>
  <c r="C110" i="3"/>
  <c r="G109" i="3"/>
  <c r="C109" i="3"/>
  <c r="E109" i="3"/>
  <c r="E108" i="3"/>
  <c r="C108" i="3"/>
  <c r="G108" i="3"/>
  <c r="C107" i="3"/>
  <c r="E107" i="3"/>
  <c r="G106" i="3"/>
  <c r="E106" i="3"/>
  <c r="C106" i="3"/>
  <c r="G105" i="3"/>
  <c r="C105" i="3"/>
  <c r="E105" i="3"/>
  <c r="E104" i="3"/>
  <c r="C104" i="3"/>
  <c r="G104" i="3"/>
  <c r="F103" i="3"/>
  <c r="D103" i="3"/>
  <c r="E102" i="3"/>
  <c r="C102" i="3"/>
  <c r="G102" i="3"/>
  <c r="C101" i="3"/>
  <c r="E101" i="3"/>
  <c r="G100" i="3"/>
  <c r="E100" i="3"/>
  <c r="C100" i="3"/>
  <c r="G99" i="3"/>
  <c r="C99" i="3"/>
  <c r="E99" i="3"/>
  <c r="E98" i="3"/>
  <c r="C98" i="3"/>
  <c r="G98" i="3"/>
  <c r="C97" i="3"/>
  <c r="E97" i="3"/>
  <c r="G96" i="3"/>
  <c r="E96" i="3"/>
  <c r="C96" i="3"/>
  <c r="G95" i="3"/>
  <c r="C95" i="3"/>
  <c r="C94" i="3"/>
  <c r="F94" i="3"/>
  <c r="D94" i="3"/>
  <c r="G93" i="3"/>
  <c r="C93" i="3"/>
  <c r="E93" i="3"/>
  <c r="E92" i="3"/>
  <c r="C92" i="3"/>
  <c r="G92" i="3"/>
  <c r="C91" i="3"/>
  <c r="E91" i="3"/>
  <c r="G90" i="3"/>
  <c r="E90" i="3"/>
  <c r="C90" i="3"/>
  <c r="G89" i="3"/>
  <c r="C89" i="3"/>
  <c r="E89" i="3"/>
  <c r="E88" i="3"/>
  <c r="C88" i="3"/>
  <c r="G88" i="3"/>
  <c r="C87" i="3"/>
  <c r="E87" i="3"/>
  <c r="G86" i="3"/>
  <c r="E86" i="3"/>
  <c r="C86" i="3"/>
  <c r="G85" i="3"/>
  <c r="C85" i="3"/>
  <c r="E85" i="3"/>
  <c r="E84" i="3"/>
  <c r="C84" i="3"/>
  <c r="G84" i="3"/>
  <c r="C83" i="3"/>
  <c r="E83" i="3"/>
  <c r="E82" i="3"/>
  <c r="C82" i="3"/>
  <c r="G82" i="3"/>
  <c r="G81" i="3"/>
  <c r="C81" i="3"/>
  <c r="E81" i="3"/>
  <c r="G80" i="3"/>
  <c r="E80" i="3"/>
  <c r="C80" i="3"/>
  <c r="C79" i="3"/>
  <c r="E79" i="3"/>
  <c r="F78" i="3"/>
  <c r="D78" i="3"/>
  <c r="C77" i="3"/>
  <c r="E77" i="3"/>
  <c r="E76" i="3"/>
  <c r="C76" i="3"/>
  <c r="G76" i="3"/>
  <c r="G75" i="3"/>
  <c r="C75" i="3"/>
  <c r="E75" i="3"/>
  <c r="G74" i="3"/>
  <c r="E74" i="3"/>
  <c r="C74" i="3"/>
  <c r="C73" i="3"/>
  <c r="E73" i="3"/>
  <c r="E72" i="3"/>
  <c r="C72" i="3"/>
  <c r="G72" i="3"/>
  <c r="G71" i="3"/>
  <c r="C71" i="3"/>
  <c r="E71" i="3"/>
  <c r="G70" i="3"/>
  <c r="E70" i="3"/>
  <c r="C70" i="3"/>
  <c r="C69" i="3"/>
  <c r="E69" i="3"/>
  <c r="E68" i="3"/>
  <c r="C68" i="3"/>
  <c r="G68" i="3"/>
  <c r="F67" i="3"/>
  <c r="D67" i="3"/>
  <c r="C67" i="3"/>
  <c r="G67" i="3"/>
  <c r="E66" i="3"/>
  <c r="C66" i="3"/>
  <c r="G66" i="3"/>
  <c r="G65" i="3"/>
  <c r="C65" i="3"/>
  <c r="E65" i="3"/>
  <c r="G64" i="3"/>
  <c r="E64" i="3"/>
  <c r="C64" i="3"/>
  <c r="C63" i="3"/>
  <c r="E63" i="3"/>
  <c r="E62" i="3"/>
  <c r="C62" i="3"/>
  <c r="G62" i="3"/>
  <c r="G61" i="3"/>
  <c r="C61" i="3"/>
  <c r="E61" i="3"/>
  <c r="G60" i="3"/>
  <c r="E60" i="3"/>
  <c r="C60" i="3"/>
  <c r="F59" i="3"/>
  <c r="D59" i="3"/>
  <c r="G58" i="3"/>
  <c r="E58" i="3"/>
  <c r="C58" i="3"/>
  <c r="C57" i="3"/>
  <c r="E57" i="3"/>
  <c r="E56" i="3"/>
  <c r="C56" i="3"/>
  <c r="G56" i="3"/>
  <c r="G55" i="3"/>
  <c r="C55" i="3"/>
  <c r="E55" i="3"/>
  <c r="G54" i="3"/>
  <c r="E54" i="3"/>
  <c r="C54" i="3"/>
  <c r="C53" i="3"/>
  <c r="E53" i="3"/>
  <c r="E52" i="3"/>
  <c r="C52" i="3"/>
  <c r="G52" i="3"/>
  <c r="G51" i="3"/>
  <c r="C51" i="3"/>
  <c r="E51" i="3"/>
  <c r="G50" i="3"/>
  <c r="E50" i="3"/>
  <c r="C50" i="3"/>
  <c r="F49" i="3"/>
  <c r="D49" i="3"/>
  <c r="G48" i="3"/>
  <c r="E48" i="3"/>
  <c r="C48" i="3"/>
  <c r="C47" i="3"/>
  <c r="E47" i="3"/>
  <c r="E46" i="3"/>
  <c r="C46" i="3"/>
  <c r="G46" i="3"/>
  <c r="G45" i="3"/>
  <c r="C45" i="3"/>
  <c r="E45" i="3"/>
  <c r="G44" i="3"/>
  <c r="E44" i="3"/>
  <c r="C44" i="3"/>
  <c r="C43" i="3"/>
  <c r="E43" i="3"/>
  <c r="E42" i="3"/>
  <c r="C42" i="3"/>
  <c r="G42" i="3"/>
  <c r="G41" i="3"/>
  <c r="C41" i="3"/>
  <c r="E41" i="3"/>
  <c r="G40" i="3"/>
  <c r="E40" i="3"/>
  <c r="C40" i="3"/>
  <c r="F39" i="3"/>
  <c r="D39" i="3"/>
  <c r="G38" i="3"/>
  <c r="E38" i="3"/>
  <c r="C38" i="3"/>
  <c r="C37" i="3"/>
  <c r="E37" i="3"/>
  <c r="E36" i="3"/>
  <c r="C36" i="3"/>
  <c r="G36" i="3"/>
  <c r="G35" i="3"/>
  <c r="C35" i="3"/>
  <c r="E35" i="3"/>
  <c r="G34" i="3"/>
  <c r="E34" i="3"/>
  <c r="C34" i="3"/>
  <c r="C33" i="3"/>
  <c r="E33" i="3"/>
  <c r="E32" i="3"/>
  <c r="C32" i="3"/>
  <c r="G32" i="3"/>
  <c r="G31" i="3"/>
  <c r="C31" i="3"/>
  <c r="E31" i="3"/>
  <c r="G30" i="3"/>
  <c r="E30" i="3"/>
  <c r="C30" i="3"/>
  <c r="F29" i="3"/>
  <c r="D29" i="3"/>
  <c r="G28" i="3"/>
  <c r="E28" i="3"/>
  <c r="C28" i="3"/>
  <c r="C27" i="3"/>
  <c r="E27" i="3"/>
  <c r="E26" i="3"/>
  <c r="C26" i="3"/>
  <c r="G26" i="3"/>
  <c r="G25" i="3"/>
  <c r="C25" i="3"/>
  <c r="E25" i="3"/>
  <c r="G24" i="3"/>
  <c r="E24" i="3"/>
  <c r="C24" i="3"/>
  <c r="C23" i="3"/>
  <c r="E23" i="3"/>
  <c r="F22" i="3"/>
  <c r="D22" i="3"/>
  <c r="C21" i="3"/>
  <c r="E21" i="3"/>
  <c r="E20" i="3"/>
  <c r="C20" i="3"/>
  <c r="G20" i="3"/>
  <c r="G19" i="3"/>
  <c r="C19" i="3"/>
  <c r="E19" i="3"/>
  <c r="G18" i="3"/>
  <c r="E18" i="3"/>
  <c r="C18" i="3"/>
  <c r="C17" i="3"/>
  <c r="E17" i="3"/>
  <c r="E16" i="3"/>
  <c r="C16" i="3"/>
  <c r="G16" i="3"/>
  <c r="G15" i="3"/>
  <c r="F15" i="3"/>
  <c r="D15" i="3"/>
  <c r="C15" i="3"/>
  <c r="E15" i="3"/>
  <c r="E14" i="3"/>
  <c r="C14" i="3"/>
  <c r="G14" i="3"/>
  <c r="G13" i="3"/>
  <c r="C13" i="3"/>
  <c r="E13" i="3"/>
  <c r="G12" i="3"/>
  <c r="E12" i="3"/>
  <c r="C12" i="3"/>
  <c r="C11" i="3"/>
  <c r="E11" i="3"/>
  <c r="E10" i="3"/>
  <c r="C10" i="3"/>
  <c r="G10" i="3"/>
  <c r="F9" i="3"/>
  <c r="D9" i="3"/>
  <c r="C9" i="3"/>
  <c r="E9" i="3"/>
  <c r="F7" i="3"/>
  <c r="D7" i="3"/>
  <c r="G7" i="3"/>
  <c r="E94" i="3"/>
  <c r="E78" i="3"/>
  <c r="G94" i="3"/>
  <c r="G9" i="3"/>
  <c r="G11" i="3"/>
  <c r="G17" i="3"/>
  <c r="G21" i="3"/>
  <c r="G23" i="3"/>
  <c r="G27" i="3"/>
  <c r="C29" i="3"/>
  <c r="G33" i="3"/>
  <c r="G37" i="3"/>
  <c r="C39" i="3"/>
  <c r="G43" i="3"/>
  <c r="G47" i="3"/>
  <c r="C49" i="3"/>
  <c r="G53" i="3"/>
  <c r="G57" i="3"/>
  <c r="C59" i="3"/>
  <c r="G63" i="3"/>
  <c r="E67" i="3"/>
  <c r="G69" i="3"/>
  <c r="G73" i="3"/>
  <c r="G77" i="3"/>
  <c r="G79" i="3"/>
  <c r="G83" i="3"/>
  <c r="G87" i="3"/>
  <c r="G91" i="3"/>
  <c r="G97" i="3"/>
  <c r="G101" i="3"/>
  <c r="C103" i="3"/>
  <c r="G107" i="3"/>
  <c r="G111" i="3"/>
  <c r="C7" i="3"/>
  <c r="E7" i="3"/>
  <c r="C22" i="3"/>
  <c r="G22" i="3"/>
  <c r="C78" i="3"/>
  <c r="G78" i="3"/>
  <c r="E95" i="3"/>
  <c r="E103" i="3"/>
  <c r="G103" i="3"/>
  <c r="G29" i="3"/>
  <c r="E29" i="3"/>
  <c r="E22" i="3"/>
  <c r="E59" i="3"/>
  <c r="G59" i="3"/>
  <c r="G39" i="3"/>
  <c r="E39" i="3"/>
  <c r="E49" i="3"/>
  <c r="G49" i="3"/>
</calcChain>
</file>

<file path=xl/sharedStrings.xml><?xml version="1.0" encoding="utf-8"?>
<sst xmlns="http://schemas.openxmlformats.org/spreadsheetml/2006/main" count="121" uniqueCount="119">
  <si>
    <t>Table H-14.</t>
  </si>
  <si>
    <t>For the 12-Month Period Ending September 30, 2018</t>
  </si>
  <si>
    <t>Circuit and District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</si>
  <si>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</si>
  <si>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</si>
  <si>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</si>
  <si>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</si>
  <si>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</si>
  <si>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</si>
  <si>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</si>
  <si>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</si>
  <si>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</si>
  <si>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</si>
  <si>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</si>
  <si>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</si>
  <si>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</si>
  <si>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</si>
  <si>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</si>
  <si>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</si>
  <si>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</si>
  <si>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</si>
  <si>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</si>
  <si>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</si>
  <si>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</si>
  <si>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</si>
  <si>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</si>
  <si>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</si>
  <si>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</si>
  <si>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</si>
  <si>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</si>
  <si>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</si>
  <si>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</si>
  <si>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</si>
  <si>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</si>
  <si>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</si>
  <si>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</si>
  <si>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</si>
  <si>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</si>
  <si>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</si>
  <si>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</si>
  <si>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</si>
  <si>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</si>
  <si>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</si>
  <si>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</si>
  <si>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</si>
  <si>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</si>
  <si>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</si>
  <si>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</si>
  <si>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</si>
  <si>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</si>
  <si>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</si>
  <si>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</si>
  <si>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</si>
  <si>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</si>
  <si>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</si>
  <si>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</si>
  <si>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</si>
  <si>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</si>
  <si>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</si>
  <si>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</si>
  <si>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</si>
  <si>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</si>
  <si>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</si>
  <si>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</si>
  <si>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</si>
  <si>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</si>
  <si>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</si>
  <si>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</si>
  <si>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</si>
  <si>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</si>
  <si>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</si>
  <si>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</si>
  <si>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</si>
  <si>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</si>
  <si>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</si>
  <si>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</si>
  <si>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</si>
  <si>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</si>
  <si>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</si>
  <si>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</si>
  <si>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</si>
  <si>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</si>
  <si>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</si>
  <si>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</si>
  <si>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</si>
  <si>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</si>
  <si>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</si>
  <si>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</si>
  <si>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</si>
  <si>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</si>
  <si>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</si>
  <si>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</si>
  <si>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</si>
  <si>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</si>
  <si>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</si>
  <si>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</si>
  <si>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</si>
  <si>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</si>
  <si>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</si>
  <si>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</si>
  <si>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</si>
  <si>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</si>
  <si>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</si>
  <si>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</si>
  <si>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</si>
  <si>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</si>
  <si>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</si>
  <si>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</si>
  <si>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</si>
  <si>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</si>
  <si>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</si>
  <si>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t>NOTE: Includes data reported for previous periods on Table H-9.</t>
  </si>
  <si>
    <r>
      <t>1</t>
    </r>
    <r>
      <rPr>
        <sz val="8"/>
        <color indexed="8"/>
        <rFont val="Arial"/>
        <family val="2"/>
      </rPr>
      <t xml:space="preserve"> Data represents defendants whose cases were activated during the 12-month period. Excludes dismissals, cases in which release is not possible within 90 days, transfers out, and cases that were later converted to diversion cases during the period. </t>
    </r>
  </si>
  <si>
    <r>
      <t xml:space="preserve">2 </t>
    </r>
    <r>
      <rPr>
        <sz val="8"/>
        <rFont val="Arial"/>
        <family val="2"/>
      </rPr>
      <t>Includes data reported for previous periods as "never released."</t>
    </r>
  </si>
  <si>
    <r>
      <t xml:space="preserve">3 </t>
    </r>
    <r>
      <rPr>
        <sz val="8"/>
        <rFont val="Arial"/>
        <family val="2"/>
      </rPr>
      <t>Includes data reported for previous periods as "later released," "released and later detained," and "never detained."</t>
    </r>
  </si>
  <si>
    <r>
      <t>Detained and Never Released</t>
    </r>
    <r>
      <rPr>
        <b/>
        <vertAlign val="superscript"/>
        <sz val="8"/>
        <color theme="1"/>
        <rFont val="Arial"/>
        <family val="2"/>
      </rPr>
      <t>2</t>
    </r>
  </si>
  <si>
    <r>
      <t>Released</t>
    </r>
    <r>
      <rPr>
        <b/>
        <vertAlign val="superscript"/>
        <sz val="8"/>
        <color theme="1"/>
        <rFont val="Arial"/>
        <family val="2"/>
      </rPr>
      <t>3</t>
    </r>
  </si>
  <si>
    <r>
      <t>Cases</t>
    </r>
    <r>
      <rPr>
        <b/>
        <vertAlign val="superscript"/>
        <sz val="8"/>
        <color theme="1"/>
        <rFont val="Arial"/>
        <family val="2"/>
      </rPr>
      <t>1</t>
    </r>
  </si>
  <si>
    <t>U.S. District Courts—Pretrial Services Release and Detention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</si>
</sst>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4" fillId="0" borderId="0" xfId="1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1" fillId="0" borderId="1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0" fontId="7" fillId="0" borderId="7" xfId="0" applyNumberFormat="1" applyFont="1" applyFill="1" applyBorder="1"/>
    <xf numFmtId="0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/>
    <xf numFmtId="0" fontId="9" fillId="0" borderId="3" xfId="0" applyNumberFormat="1" applyFont="1" applyFill="1" applyBorder="1"/>
    <xf numFmtId="0" fontId="9" fillId="0" borderId="4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 wrapText="1"/>
    </xf>
    <xf numFmtId="0" fontId="9" fillId="0" borderId="6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9" fillId="0" borderId="9" xfId="0" applyNumberFormat="1" applyFont="1" applyFill="1" applyBorder="1" applyAlignment="1">
      <alignment horizontal="center" wrapText="1"/>
    </xf>
    <xf numFmtId="0" fontId="9" fillId="0" borderId="10" xfId="0" applyNumberFormat="1" applyFont="1" applyFill="1" applyBorder="1" applyAlignment="1">
      <alignment horizontal="center" wrapText="1"/>
    </xf>
    <xf numFmtId="0" fontId="9" fillId="0" borderId="9" xfId="0" applyNumberFormat="1" applyFont="1" applyFill="1" applyBorder="1" applyAlignment="1">
      <alignment horizontal="center"/>
    </xf>
    <xf numFmtId="0" fontId="9" fillId="0" borderId="11" xfId="0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4" fillId="0" borderId="0" xfId="1" applyNumberFormat="1" applyFont="1" applyFill="1" applyBorder="1" applyAlignment="1">
      <alignment horizontal="left"/>
    </xf>
    <xf numFmtId="0" fontId="9" fillId="0" borderId="12" xfId="0" applyNumberFormat="1" applyFont="1" applyFill="1" applyBorder="1" applyAlignment="1">
      <alignment horizontal="center" wrapText="1"/>
    </xf>
    <xf numFmtId="0" fontId="9" fillId="0" borderId="13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I120"/>
  <sheetViews>
    <sheetView tabSelected="1" zoomScaleNormal="100" zoomScaleSheetLayoutView="100" workbookViewId="0">
      <selection activeCell="T15" sqref="T15"/>
    </sheetView>
  </sheetViews>
  <sheetFormatPr defaultRowHeight="12.75" x14ac:dyDescent="0.2"/>
  <cols>
    <col min="1" max="1" width="5" customWidth="1"/>
    <col min="2" max="2" width="10" customWidth="1"/>
    <col min="3" max="3" width="10.5703125" customWidth="1"/>
    <col min="4" max="4" width="15.140625" customWidth="1"/>
    <col min="5" max="5" width="12.5703125" customWidth="1"/>
    <col min="6" max="6" width="15.140625" customWidth="1"/>
    <col min="7" max="7" width="12.140625" customWidth="1"/>
    <col min="8" max="8" width="13.5703125" customWidth="1"/>
    <col min="9" max="10" width="14" customWidth="1"/>
  </cols>
  <sheetData>
    <row r="1" spans="1:35" s="4" customFormat="1" x14ac:dyDescent="0.2">
      <c r="A1" s="27" t="s">
        <v>0</v>
      </c>
      <c r="B1" s="27"/>
      <c r="C1" s="28"/>
      <c r="D1" s="28"/>
      <c r="E1" s="28"/>
      <c r="F1" s="28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1" customFormat="1" x14ac:dyDescent="0.2">
      <c r="A2" s="29" t="s">
        <v>118</v>
      </c>
      <c r="B2" s="29"/>
      <c r="C2" s="29"/>
      <c r="D2" s="29"/>
      <c r="E2" s="29"/>
      <c r="F2" s="29"/>
      <c r="G2" s="30"/>
    </row>
    <row r="3" spans="1:35" s="1" customFormat="1" x14ac:dyDescent="0.2">
      <c r="A3" s="29" t="s">
        <v>1</v>
      </c>
      <c r="B3" s="29"/>
      <c r="C3" s="29"/>
      <c r="D3" s="30"/>
      <c r="E3" s="30"/>
      <c r="F3" s="30"/>
      <c r="G3" s="30"/>
    </row>
    <row r="4" spans="1:35" s="3" customFormat="1" ht="28.15" customHeight="1" x14ac:dyDescent="0.2">
      <c r="A4" s="12"/>
      <c r="B4" s="13"/>
      <c r="C4" s="14"/>
      <c r="D4" s="22" t="s">
        <v>115</v>
      </c>
      <c r="E4" s="23"/>
      <c r="F4" s="24" t="s">
        <v>116</v>
      </c>
      <c r="G4" s="25"/>
    </row>
    <row r="5" spans="1:35" s="3" customFormat="1" ht="25.7" customHeight="1" x14ac:dyDescent="0.2">
      <c r="A5" s="32" t="s">
        <v>2</v>
      </c>
      <c r="B5" s="33"/>
      <c r="C5" s="15" t="s">
        <v>117</v>
      </c>
      <c r="D5" s="16" t="s">
        <v>3</v>
      </c>
      <c r="E5" s="16" t="s">
        <v>4</v>
      </c>
      <c r="F5" s="17" t="s">
        <v>3</v>
      </c>
      <c r="G5" s="15" t="s">
        <v>4</v>
      </c>
    </row>
    <row r="6" spans="1:35" s="3" customFormat="1" ht="14.25" customHeight="1" x14ac:dyDescent="0.2">
      <c r="A6" s="18"/>
      <c r="B6" s="18"/>
      <c r="C6" s="18"/>
      <c r="D6" s="18"/>
      <c r="E6" s="18"/>
      <c r="F6" s="18"/>
      <c r="G6" s="18"/>
    </row>
    <row r="7" spans="1:35" s="3" customFormat="1" ht="11.25" x14ac:dyDescent="0.2">
      <c r="A7" s="34" t="s">
        <v>5</v>
      </c>
      <c r="B7" s="34"/>
      <c r="C7" s="19">
        <f>SUM(D7,F7)</f>
        <v>91450</v>
      </c>
      <c r="D7" s="19">
        <f>SUM(D9,D15,D22,D29,D39,D49,D59,D67,D78,D94,D103)</f>
        <v>68429</v>
      </c>
      <c r="E7" s="20">
        <f>IF(D7=0,".0",D7/C7*100)</f>
        <v>74.826681246582822</v>
      </c>
      <c r="F7" s="19">
        <f>SUM(F9,F15,F22,F29,F39,F49,F59,F67,F78,F94,F103)</f>
        <v>23021</v>
      </c>
      <c r="G7" s="20">
        <f>IF(F7=0,".0",F7/C7*100)</f>
        <v>25.173318753417167</v>
      </c>
    </row>
    <row r="8" spans="1:35" s="3" customFormat="1" ht="11.25" x14ac:dyDescent="0.2">
      <c r="C8" s="5"/>
      <c r="D8" s="5"/>
      <c r="E8" s="7"/>
      <c r="F8" s="5"/>
      <c r="G8" s="7"/>
    </row>
    <row r="9" spans="1:35" s="9" customFormat="1" ht="17.45" customHeight="1" x14ac:dyDescent="0.2">
      <c r="A9" s="9" t="s">
        <v>6</v>
      </c>
      <c r="C9" s="10">
        <f>SUM(C10:C14)</f>
        <v>2309</v>
      </c>
      <c r="D9" s="10">
        <f>SUM(D10:D14)</f>
        <v>1600</v>
      </c>
      <c r="E9" s="11">
        <f t="shared" ref="E9:E72" si="0">IF(D9=0,".0",D9/C9*100)</f>
        <v>69.294066695539186</v>
      </c>
      <c r="F9" s="10">
        <f>SUM(F10:F14)</f>
        <v>709</v>
      </c>
      <c r="G9" s="11">
        <f t="shared" ref="G9:G72" si="1">IF(F9=0,".0",F9/C9*100)</f>
        <v>30.705933304460803</v>
      </c>
    </row>
    <row r="10" spans="1:35" s="3" customFormat="1" ht="21" customHeight="1" x14ac:dyDescent="0.2">
      <c r="B10" s="3" t="s">
        <v>7</v>
      </c>
      <c r="C10" s="5">
        <f>SUM(D10,F10)</f>
        <v>182</v>
      </c>
      <c r="D10" s="5">
        <v>92</v>
      </c>
      <c r="E10" s="6">
        <f t="shared" si="0"/>
        <v>50.549450549450547</v>
      </c>
      <c r="F10" s="5">
        <v>90</v>
      </c>
      <c r="G10" s="6">
        <f t="shared" si="1"/>
        <v>49.450549450549453</v>
      </c>
    </row>
    <row r="11" spans="1:35" s="3" customFormat="1" ht="11.25" x14ac:dyDescent="0.2">
      <c r="B11" s="3" t="s">
        <v>8</v>
      </c>
      <c r="C11" s="5">
        <f>SUM(D11,F11)</f>
        <v>503</v>
      </c>
      <c r="D11" s="5">
        <v>292</v>
      </c>
      <c r="E11" s="6">
        <f t="shared" si="0"/>
        <v>58.05168986083499</v>
      </c>
      <c r="F11" s="5">
        <v>211</v>
      </c>
      <c r="G11" s="6">
        <f t="shared" si="1"/>
        <v>41.94831013916501</v>
      </c>
    </row>
    <row r="12" spans="1:35" s="3" customFormat="1" ht="11.25" x14ac:dyDescent="0.2">
      <c r="B12" s="3" t="s">
        <v>9</v>
      </c>
      <c r="C12" s="5">
        <f>SUM(D12,F12)</f>
        <v>179</v>
      </c>
      <c r="D12" s="5">
        <v>113</v>
      </c>
      <c r="E12" s="6">
        <f t="shared" si="0"/>
        <v>63.128491620111724</v>
      </c>
      <c r="F12" s="5">
        <v>66</v>
      </c>
      <c r="G12" s="6">
        <f t="shared" si="1"/>
        <v>36.871508379888269</v>
      </c>
    </row>
    <row r="13" spans="1:35" s="3" customFormat="1" ht="11.25" x14ac:dyDescent="0.2">
      <c r="B13" s="3" t="s">
        <v>10</v>
      </c>
      <c r="C13" s="5">
        <f>SUM(D13,F13)</f>
        <v>160</v>
      </c>
      <c r="D13" s="5">
        <v>89</v>
      </c>
      <c r="E13" s="6">
        <f t="shared" si="0"/>
        <v>55.625</v>
      </c>
      <c r="F13" s="5">
        <v>71</v>
      </c>
      <c r="G13" s="6">
        <f t="shared" si="1"/>
        <v>44.375</v>
      </c>
    </row>
    <row r="14" spans="1:35" s="3" customFormat="1" ht="11.25" x14ac:dyDescent="0.2">
      <c r="B14" s="3" t="s">
        <v>11</v>
      </c>
      <c r="C14" s="5">
        <f>SUM(D14,F14)</f>
        <v>1285</v>
      </c>
      <c r="D14" s="5">
        <v>1014</v>
      </c>
      <c r="E14" s="6">
        <f t="shared" si="0"/>
        <v>78.910505836575879</v>
      </c>
      <c r="F14" s="5">
        <v>271</v>
      </c>
      <c r="G14" s="6">
        <f t="shared" si="1"/>
        <v>21.089494163424124</v>
      </c>
    </row>
    <row r="15" spans="1:35" s="9" customFormat="1" ht="21" customHeight="1" x14ac:dyDescent="0.2">
      <c r="A15" s="9" t="s">
        <v>12</v>
      </c>
      <c r="C15" s="10">
        <f>SUM(C16:C21)</f>
        <v>3668</v>
      </c>
      <c r="D15" s="10">
        <f>SUM(D16:D21)</f>
        <v>1948</v>
      </c>
      <c r="E15" s="11">
        <f t="shared" si="0"/>
        <v>53.107960741548531</v>
      </c>
      <c r="F15" s="10">
        <f>SUM(F16:F21)</f>
        <v>1720</v>
      </c>
      <c r="G15" s="11">
        <f t="shared" si="1"/>
        <v>46.892039258451476</v>
      </c>
    </row>
    <row r="16" spans="1:35" s="3" customFormat="1" ht="21" customHeight="1" x14ac:dyDescent="0.2">
      <c r="B16" s="3" t="s">
        <v>13</v>
      </c>
      <c r="C16" s="5">
        <f t="shared" ref="C16:C21" si="2">SUM(D16,F16)</f>
        <v>365</v>
      </c>
      <c r="D16" s="5">
        <v>173</v>
      </c>
      <c r="E16" s="6">
        <f t="shared" si="0"/>
        <v>47.397260273972606</v>
      </c>
      <c r="F16" s="5">
        <v>192</v>
      </c>
      <c r="G16" s="6">
        <f t="shared" si="1"/>
        <v>52.602739726027394</v>
      </c>
    </row>
    <row r="17" spans="1:7" s="3" customFormat="1" ht="11.25" x14ac:dyDescent="0.2">
      <c r="B17" s="3" t="s">
        <v>14</v>
      </c>
      <c r="C17" s="5">
        <f t="shared" si="2"/>
        <v>371</v>
      </c>
      <c r="D17" s="5">
        <v>234</v>
      </c>
      <c r="E17" s="6">
        <f t="shared" si="0"/>
        <v>63.072776280323453</v>
      </c>
      <c r="F17" s="5">
        <v>137</v>
      </c>
      <c r="G17" s="6">
        <f t="shared" si="1"/>
        <v>36.927223719676547</v>
      </c>
    </row>
    <row r="18" spans="1:7" s="3" customFormat="1" ht="11.25" x14ac:dyDescent="0.2">
      <c r="B18" s="3" t="s">
        <v>15</v>
      </c>
      <c r="C18" s="5">
        <f t="shared" si="2"/>
        <v>779</v>
      </c>
      <c r="D18" s="5">
        <v>387</v>
      </c>
      <c r="E18" s="6">
        <f t="shared" si="0"/>
        <v>49.679075738125803</v>
      </c>
      <c r="F18" s="5">
        <v>392</v>
      </c>
      <c r="G18" s="6">
        <f t="shared" si="1"/>
        <v>50.320924261874197</v>
      </c>
    </row>
    <row r="19" spans="1:7" s="3" customFormat="1" ht="11.25" x14ac:dyDescent="0.2">
      <c r="B19" s="3" t="s">
        <v>16</v>
      </c>
      <c r="C19" s="5">
        <f t="shared" si="2"/>
        <v>1521</v>
      </c>
      <c r="D19" s="5">
        <v>805</v>
      </c>
      <c r="E19" s="6">
        <f t="shared" si="0"/>
        <v>52.925706771860618</v>
      </c>
      <c r="F19" s="5">
        <v>716</v>
      </c>
      <c r="G19" s="6">
        <f t="shared" si="1"/>
        <v>47.074293228139382</v>
      </c>
    </row>
    <row r="20" spans="1:7" s="3" customFormat="1" ht="11.25" x14ac:dyDescent="0.2">
      <c r="B20" s="3" t="s">
        <v>17</v>
      </c>
      <c r="C20" s="5">
        <f t="shared" si="2"/>
        <v>473</v>
      </c>
      <c r="D20" s="5">
        <v>249</v>
      </c>
      <c r="E20" s="6">
        <f t="shared" si="0"/>
        <v>52.642706131078221</v>
      </c>
      <c r="F20" s="5">
        <v>224</v>
      </c>
      <c r="G20" s="6">
        <f t="shared" si="1"/>
        <v>47.357293868921772</v>
      </c>
    </row>
    <row r="21" spans="1:7" s="3" customFormat="1" ht="11.25" x14ac:dyDescent="0.2">
      <c r="B21" s="3" t="s">
        <v>18</v>
      </c>
      <c r="C21" s="5">
        <f t="shared" si="2"/>
        <v>159</v>
      </c>
      <c r="D21" s="5">
        <v>100</v>
      </c>
      <c r="E21" s="6">
        <f t="shared" si="0"/>
        <v>62.893081761006286</v>
      </c>
      <c r="F21" s="5">
        <v>59</v>
      </c>
      <c r="G21" s="6">
        <f t="shared" si="1"/>
        <v>37.106918238993707</v>
      </c>
    </row>
    <row r="22" spans="1:7" s="9" customFormat="1" ht="21" customHeight="1" x14ac:dyDescent="0.2">
      <c r="A22" s="9" t="s">
        <v>19</v>
      </c>
      <c r="C22" s="10">
        <f>SUM(C23:C28)</f>
        <v>2387</v>
      </c>
      <c r="D22" s="10">
        <f>SUM(D23:D28)</f>
        <v>1288</v>
      </c>
      <c r="E22" s="11">
        <f t="shared" si="0"/>
        <v>53.958944281524921</v>
      </c>
      <c r="F22" s="10">
        <f>SUM(F23:F28)</f>
        <v>1099</v>
      </c>
      <c r="G22" s="11">
        <f t="shared" si="1"/>
        <v>46.041055718475072</v>
      </c>
    </row>
    <row r="23" spans="1:7" s="3" customFormat="1" ht="21" customHeight="1" x14ac:dyDescent="0.2">
      <c r="B23" s="3" t="s">
        <v>20</v>
      </c>
      <c r="C23" s="5">
        <f t="shared" ref="C23:C28" si="3">SUM(D23,F23)</f>
        <v>113</v>
      </c>
      <c r="D23" s="5">
        <v>84</v>
      </c>
      <c r="E23" s="6">
        <f t="shared" si="0"/>
        <v>74.336283185840713</v>
      </c>
      <c r="F23" s="5">
        <v>29</v>
      </c>
      <c r="G23" s="6">
        <f t="shared" si="1"/>
        <v>25.663716814159294</v>
      </c>
    </row>
    <row r="24" spans="1:7" s="3" customFormat="1" ht="11.25" x14ac:dyDescent="0.2">
      <c r="B24" s="3" t="s">
        <v>21</v>
      </c>
      <c r="C24" s="5">
        <f t="shared" si="3"/>
        <v>806</v>
      </c>
      <c r="D24" s="5">
        <v>342</v>
      </c>
      <c r="E24" s="6">
        <f t="shared" si="0"/>
        <v>42.431761786600497</v>
      </c>
      <c r="F24" s="5">
        <v>464</v>
      </c>
      <c r="G24" s="6">
        <f t="shared" si="1"/>
        <v>57.568238213399503</v>
      </c>
    </row>
    <row r="25" spans="1:7" s="3" customFormat="1" ht="11.25" x14ac:dyDescent="0.2">
      <c r="B25" s="3" t="s">
        <v>22</v>
      </c>
      <c r="C25" s="5">
        <f t="shared" si="3"/>
        <v>586</v>
      </c>
      <c r="D25" s="5">
        <v>369</v>
      </c>
      <c r="E25" s="6">
        <f t="shared" si="0"/>
        <v>62.969283276450518</v>
      </c>
      <c r="F25" s="5">
        <v>217</v>
      </c>
      <c r="G25" s="6">
        <f t="shared" si="1"/>
        <v>37.030716723549489</v>
      </c>
    </row>
    <row r="26" spans="1:7" s="3" customFormat="1" ht="11.25" x14ac:dyDescent="0.2">
      <c r="B26" s="3" t="s">
        <v>23</v>
      </c>
      <c r="C26" s="5">
        <f t="shared" si="3"/>
        <v>337</v>
      </c>
      <c r="D26" s="5">
        <v>182</v>
      </c>
      <c r="E26" s="6">
        <f t="shared" si="0"/>
        <v>54.005934718100889</v>
      </c>
      <c r="F26" s="5">
        <v>155</v>
      </c>
      <c r="G26" s="6">
        <f t="shared" si="1"/>
        <v>45.994065281899111</v>
      </c>
    </row>
    <row r="27" spans="1:7" s="3" customFormat="1" ht="11.25" x14ac:dyDescent="0.2">
      <c r="B27" s="3" t="s">
        <v>24</v>
      </c>
      <c r="C27" s="5">
        <f t="shared" si="3"/>
        <v>473</v>
      </c>
      <c r="D27" s="5">
        <v>262</v>
      </c>
      <c r="E27" s="6">
        <f t="shared" si="0"/>
        <v>55.391120507399584</v>
      </c>
      <c r="F27" s="5">
        <v>211</v>
      </c>
      <c r="G27" s="6">
        <f t="shared" si="1"/>
        <v>44.608879492600423</v>
      </c>
    </row>
    <row r="28" spans="1:7" s="3" customFormat="1" ht="11.25" x14ac:dyDescent="0.2">
      <c r="B28" s="3" t="s">
        <v>25</v>
      </c>
      <c r="C28" s="5">
        <f t="shared" si="3"/>
        <v>72</v>
      </c>
      <c r="D28" s="5">
        <v>49</v>
      </c>
      <c r="E28" s="6">
        <f t="shared" si="0"/>
        <v>68.055555555555557</v>
      </c>
      <c r="F28" s="5">
        <v>23</v>
      </c>
      <c r="G28" s="6">
        <f t="shared" si="1"/>
        <v>31.944444444444443</v>
      </c>
    </row>
    <row r="29" spans="1:7" s="9" customFormat="1" ht="21" customHeight="1" x14ac:dyDescent="0.2">
      <c r="A29" s="9" t="s">
        <v>26</v>
      </c>
      <c r="C29" s="10">
        <f>SUM(C30:C38)</f>
        <v>5243</v>
      </c>
      <c r="D29" s="10">
        <f>SUM(D30:D38)</f>
        <v>3098</v>
      </c>
      <c r="E29" s="11">
        <f t="shared" si="0"/>
        <v>59.08830822048445</v>
      </c>
      <c r="F29" s="10">
        <f>SUM(F30:F38)</f>
        <v>2145</v>
      </c>
      <c r="G29" s="11">
        <f t="shared" si="1"/>
        <v>40.91169177951555</v>
      </c>
    </row>
    <row r="30" spans="1:7" s="3" customFormat="1" ht="21" customHeight="1" x14ac:dyDescent="0.2">
      <c r="B30" s="3" t="s">
        <v>27</v>
      </c>
      <c r="C30" s="5">
        <f t="shared" ref="C30:C38" si="4">SUM(D30,F30)</f>
        <v>656</v>
      </c>
      <c r="D30" s="5">
        <v>384</v>
      </c>
      <c r="E30" s="6">
        <f t="shared" si="0"/>
        <v>58.536585365853654</v>
      </c>
      <c r="F30" s="5">
        <v>272</v>
      </c>
      <c r="G30" s="6">
        <f t="shared" si="1"/>
        <v>41.463414634146339</v>
      </c>
    </row>
    <row r="31" spans="1:7" s="3" customFormat="1" ht="11.25" x14ac:dyDescent="0.2">
      <c r="B31" s="3" t="s">
        <v>28</v>
      </c>
      <c r="C31" s="5">
        <f t="shared" si="4"/>
        <v>856</v>
      </c>
      <c r="D31" s="5">
        <v>613</v>
      </c>
      <c r="E31" s="6">
        <f t="shared" si="0"/>
        <v>71.612149532710276</v>
      </c>
      <c r="F31" s="5">
        <v>243</v>
      </c>
      <c r="G31" s="6">
        <f t="shared" si="1"/>
        <v>28.38785046728972</v>
      </c>
    </row>
    <row r="32" spans="1:7" s="3" customFormat="1" ht="11.25" x14ac:dyDescent="0.2">
      <c r="B32" s="3" t="s">
        <v>29</v>
      </c>
      <c r="C32" s="5">
        <f t="shared" si="4"/>
        <v>312</v>
      </c>
      <c r="D32" s="5">
        <v>194</v>
      </c>
      <c r="E32" s="6">
        <f t="shared" si="0"/>
        <v>62.179487179487182</v>
      </c>
      <c r="F32" s="5">
        <v>118</v>
      </c>
      <c r="G32" s="6">
        <f t="shared" si="1"/>
        <v>37.820512820512818</v>
      </c>
    </row>
    <row r="33" spans="1:7" s="3" customFormat="1" ht="11.25" x14ac:dyDescent="0.2">
      <c r="B33" s="3" t="s">
        <v>30</v>
      </c>
      <c r="C33" s="5">
        <f t="shared" si="4"/>
        <v>572</v>
      </c>
      <c r="D33" s="5">
        <v>423</v>
      </c>
      <c r="E33" s="6">
        <f t="shared" si="0"/>
        <v>73.951048951048946</v>
      </c>
      <c r="F33" s="5">
        <v>149</v>
      </c>
      <c r="G33" s="6">
        <f t="shared" si="1"/>
        <v>26.048951048951047</v>
      </c>
    </row>
    <row r="34" spans="1:7" s="3" customFormat="1" ht="11.25" x14ac:dyDescent="0.2">
      <c r="B34" s="3" t="s">
        <v>31</v>
      </c>
      <c r="C34" s="5">
        <f t="shared" si="4"/>
        <v>820</v>
      </c>
      <c r="D34" s="5">
        <v>483</v>
      </c>
      <c r="E34" s="6">
        <f t="shared" si="0"/>
        <v>58.90243902439024</v>
      </c>
      <c r="F34" s="5">
        <v>337</v>
      </c>
      <c r="G34" s="6">
        <f t="shared" si="1"/>
        <v>41.097560975609753</v>
      </c>
    </row>
    <row r="35" spans="1:7" s="3" customFormat="1" ht="11.25" x14ac:dyDescent="0.2">
      <c r="B35" s="3" t="s">
        <v>32</v>
      </c>
      <c r="C35" s="5">
        <f t="shared" si="4"/>
        <v>1258</v>
      </c>
      <c r="D35" s="5">
        <v>592</v>
      </c>
      <c r="E35" s="6">
        <f t="shared" si="0"/>
        <v>47.058823529411761</v>
      </c>
      <c r="F35" s="5">
        <v>666</v>
      </c>
      <c r="G35" s="6">
        <f t="shared" si="1"/>
        <v>52.941176470588239</v>
      </c>
    </row>
    <row r="36" spans="1:7" s="3" customFormat="1" ht="11.25" x14ac:dyDescent="0.2">
      <c r="B36" s="3" t="s">
        <v>33</v>
      </c>
      <c r="C36" s="5">
        <f t="shared" si="4"/>
        <v>232</v>
      </c>
      <c r="D36" s="5">
        <v>127</v>
      </c>
      <c r="E36" s="6">
        <f t="shared" si="0"/>
        <v>54.741379310344826</v>
      </c>
      <c r="F36" s="5">
        <v>105</v>
      </c>
      <c r="G36" s="6">
        <f t="shared" si="1"/>
        <v>45.258620689655174</v>
      </c>
    </row>
    <row r="37" spans="1:7" s="3" customFormat="1" ht="11.25" x14ac:dyDescent="0.2">
      <c r="B37" s="3" t="s">
        <v>34</v>
      </c>
      <c r="C37" s="5">
        <f t="shared" si="4"/>
        <v>281</v>
      </c>
      <c r="D37" s="5">
        <v>116</v>
      </c>
      <c r="E37" s="6">
        <f t="shared" si="0"/>
        <v>41.281138790035584</v>
      </c>
      <c r="F37" s="5">
        <v>165</v>
      </c>
      <c r="G37" s="6">
        <f t="shared" si="1"/>
        <v>58.718861209964416</v>
      </c>
    </row>
    <row r="38" spans="1:7" s="3" customFormat="1" ht="11.25" x14ac:dyDescent="0.2">
      <c r="B38" s="3" t="s">
        <v>35</v>
      </c>
      <c r="C38" s="5">
        <f t="shared" si="4"/>
        <v>256</v>
      </c>
      <c r="D38" s="5">
        <v>166</v>
      </c>
      <c r="E38" s="6">
        <f t="shared" si="0"/>
        <v>64.84375</v>
      </c>
      <c r="F38" s="5">
        <v>90</v>
      </c>
      <c r="G38" s="6">
        <f t="shared" si="1"/>
        <v>35.15625</v>
      </c>
    </row>
    <row r="39" spans="1:7" s="9" customFormat="1" ht="21" customHeight="1" x14ac:dyDescent="0.2">
      <c r="A39" s="9" t="s">
        <v>36</v>
      </c>
      <c r="C39" s="10">
        <f>SUM(C40:C48)</f>
        <v>20705</v>
      </c>
      <c r="D39" s="10">
        <f>SUM(D40:D48)</f>
        <v>17438</v>
      </c>
      <c r="E39" s="11">
        <f t="shared" si="0"/>
        <v>84.221202608065681</v>
      </c>
      <c r="F39" s="10">
        <f>SUM(F40:F48)</f>
        <v>3267</v>
      </c>
      <c r="G39" s="11">
        <f t="shared" si="1"/>
        <v>15.778797391934315</v>
      </c>
    </row>
    <row r="40" spans="1:7" s="3" customFormat="1" ht="21" customHeight="1" x14ac:dyDescent="0.2">
      <c r="B40" s="3" t="s">
        <v>37</v>
      </c>
      <c r="C40" s="5">
        <f t="shared" ref="C40:C48" si="5">SUM(D40,F40)</f>
        <v>296</v>
      </c>
      <c r="D40" s="5">
        <v>174</v>
      </c>
      <c r="E40" s="6">
        <f t="shared" si="0"/>
        <v>58.783783783783782</v>
      </c>
      <c r="F40" s="5">
        <v>122</v>
      </c>
      <c r="G40" s="6">
        <f t="shared" si="1"/>
        <v>41.216216216216218</v>
      </c>
    </row>
    <row r="41" spans="1:7" s="3" customFormat="1" ht="11.25" x14ac:dyDescent="0.2">
      <c r="B41" s="3" t="s">
        <v>38</v>
      </c>
      <c r="C41" s="5">
        <f t="shared" si="5"/>
        <v>179</v>
      </c>
      <c r="D41" s="5">
        <v>93</v>
      </c>
      <c r="E41" s="6">
        <f t="shared" si="0"/>
        <v>51.955307262569825</v>
      </c>
      <c r="F41" s="5">
        <v>86</v>
      </c>
      <c r="G41" s="6">
        <f t="shared" si="1"/>
        <v>48.044692737430168</v>
      </c>
    </row>
    <row r="42" spans="1:7" s="3" customFormat="1" ht="11.25" x14ac:dyDescent="0.2">
      <c r="B42" s="3" t="s">
        <v>39</v>
      </c>
      <c r="C42" s="5">
        <f t="shared" si="5"/>
        <v>212</v>
      </c>
      <c r="D42" s="5">
        <v>124</v>
      </c>
      <c r="E42" s="6">
        <f t="shared" si="0"/>
        <v>58.490566037735846</v>
      </c>
      <c r="F42" s="5">
        <v>88</v>
      </c>
      <c r="G42" s="6">
        <f t="shared" si="1"/>
        <v>41.509433962264154</v>
      </c>
    </row>
    <row r="43" spans="1:7" s="3" customFormat="1" ht="11.25" x14ac:dyDescent="0.2">
      <c r="B43" s="3" t="s">
        <v>40</v>
      </c>
      <c r="C43" s="5">
        <f t="shared" si="5"/>
        <v>164</v>
      </c>
      <c r="D43" s="5">
        <v>86</v>
      </c>
      <c r="E43" s="6">
        <f t="shared" si="0"/>
        <v>52.439024390243901</v>
      </c>
      <c r="F43" s="5">
        <v>78</v>
      </c>
      <c r="G43" s="6">
        <f t="shared" si="1"/>
        <v>47.560975609756099</v>
      </c>
    </row>
    <row r="44" spans="1:7" s="3" customFormat="1" ht="11.25" x14ac:dyDescent="0.2">
      <c r="B44" s="3" t="s">
        <v>41</v>
      </c>
      <c r="C44" s="5">
        <f t="shared" si="5"/>
        <v>385</v>
      </c>
      <c r="D44" s="5">
        <v>293</v>
      </c>
      <c r="E44" s="6">
        <f t="shared" si="0"/>
        <v>76.103896103896105</v>
      </c>
      <c r="F44" s="5">
        <v>92</v>
      </c>
      <c r="G44" s="6">
        <f t="shared" si="1"/>
        <v>23.896103896103895</v>
      </c>
    </row>
    <row r="45" spans="1:7" s="3" customFormat="1" ht="11.25" x14ac:dyDescent="0.2">
      <c r="B45" s="3" t="s">
        <v>42</v>
      </c>
      <c r="C45" s="5">
        <f t="shared" si="5"/>
        <v>870</v>
      </c>
      <c r="D45" s="5">
        <v>539</v>
      </c>
      <c r="E45" s="6">
        <f t="shared" si="0"/>
        <v>61.954022988505756</v>
      </c>
      <c r="F45" s="5">
        <v>331</v>
      </c>
      <c r="G45" s="6">
        <f t="shared" si="1"/>
        <v>38.045977011494251</v>
      </c>
    </row>
    <row r="46" spans="1:7" s="3" customFormat="1" ht="11.25" x14ac:dyDescent="0.2">
      <c r="B46" s="3" t="s">
        <v>43</v>
      </c>
      <c r="C46" s="5">
        <f t="shared" si="5"/>
        <v>674</v>
      </c>
      <c r="D46" s="5">
        <v>500</v>
      </c>
      <c r="E46" s="6">
        <f t="shared" si="0"/>
        <v>74.183976261127597</v>
      </c>
      <c r="F46" s="5">
        <v>174</v>
      </c>
      <c r="G46" s="6">
        <f t="shared" si="1"/>
        <v>25.816023738872403</v>
      </c>
    </row>
    <row r="47" spans="1:7" s="3" customFormat="1" ht="11.25" x14ac:dyDescent="0.2">
      <c r="B47" s="3" t="s">
        <v>44</v>
      </c>
      <c r="C47" s="5">
        <f t="shared" si="5"/>
        <v>7699</v>
      </c>
      <c r="D47" s="5">
        <v>6695</v>
      </c>
      <c r="E47" s="6">
        <f t="shared" si="0"/>
        <v>86.959345369528506</v>
      </c>
      <c r="F47" s="5">
        <v>1004</v>
      </c>
      <c r="G47" s="6">
        <f t="shared" si="1"/>
        <v>13.04065463047149</v>
      </c>
    </row>
    <row r="48" spans="1:7" s="3" customFormat="1" ht="11.25" x14ac:dyDescent="0.2">
      <c r="B48" s="3" t="s">
        <v>45</v>
      </c>
      <c r="C48" s="5">
        <f t="shared" si="5"/>
        <v>10226</v>
      </c>
      <c r="D48" s="5">
        <v>8934</v>
      </c>
      <c r="E48" s="6">
        <f t="shared" si="0"/>
        <v>87.365538822609039</v>
      </c>
      <c r="F48" s="5">
        <v>1292</v>
      </c>
      <c r="G48" s="6">
        <f t="shared" si="1"/>
        <v>12.634461177390966</v>
      </c>
    </row>
    <row r="49" spans="1:7" s="9" customFormat="1" ht="21" customHeight="1" x14ac:dyDescent="0.2">
      <c r="A49" s="9" t="s">
        <v>46</v>
      </c>
      <c r="C49" s="10">
        <f>SUM(C50:C58)</f>
        <v>5398</v>
      </c>
      <c r="D49" s="10">
        <f>SUM(D50:D58)</f>
        <v>3285</v>
      </c>
      <c r="E49" s="11">
        <f t="shared" si="0"/>
        <v>60.855872545387179</v>
      </c>
      <c r="F49" s="10">
        <f>SUM(F50:F58)</f>
        <v>2113</v>
      </c>
      <c r="G49" s="11">
        <f t="shared" si="1"/>
        <v>39.144127454612821</v>
      </c>
    </row>
    <row r="50" spans="1:7" s="3" customFormat="1" ht="21" customHeight="1" x14ac:dyDescent="0.2">
      <c r="B50" s="3" t="s">
        <v>47</v>
      </c>
      <c r="C50" s="5">
        <f t="shared" ref="C50:C58" si="6">SUM(D50,F50)</f>
        <v>388</v>
      </c>
      <c r="D50" s="5">
        <v>261</v>
      </c>
      <c r="E50" s="6">
        <f t="shared" si="0"/>
        <v>67.268041237113408</v>
      </c>
      <c r="F50" s="5">
        <v>127</v>
      </c>
      <c r="G50" s="6">
        <f t="shared" si="1"/>
        <v>32.731958762886599</v>
      </c>
    </row>
    <row r="51" spans="1:7" s="3" customFormat="1" ht="11.25" x14ac:dyDescent="0.2">
      <c r="B51" s="3" t="s">
        <v>48</v>
      </c>
      <c r="C51" s="5">
        <f t="shared" si="6"/>
        <v>292</v>
      </c>
      <c r="D51" s="5">
        <v>159</v>
      </c>
      <c r="E51" s="6">
        <f t="shared" si="0"/>
        <v>54.452054794520542</v>
      </c>
      <c r="F51" s="5">
        <v>133</v>
      </c>
      <c r="G51" s="6">
        <f t="shared" si="1"/>
        <v>45.547945205479451</v>
      </c>
    </row>
    <row r="52" spans="1:7" s="3" customFormat="1" ht="11.25" x14ac:dyDescent="0.2">
      <c r="B52" s="3" t="s">
        <v>49</v>
      </c>
      <c r="C52" s="5">
        <f t="shared" si="6"/>
        <v>977</v>
      </c>
      <c r="D52" s="5">
        <v>535</v>
      </c>
      <c r="E52" s="6">
        <f t="shared" si="0"/>
        <v>54.759467758444217</v>
      </c>
      <c r="F52" s="5">
        <v>442</v>
      </c>
      <c r="G52" s="6">
        <f t="shared" si="1"/>
        <v>45.240532241555783</v>
      </c>
    </row>
    <row r="53" spans="1:7" s="3" customFormat="1" ht="11.25" x14ac:dyDescent="0.2">
      <c r="B53" s="3" t="s">
        <v>50</v>
      </c>
      <c r="C53" s="5">
        <f t="shared" si="6"/>
        <v>433</v>
      </c>
      <c r="D53" s="5">
        <v>252</v>
      </c>
      <c r="E53" s="6">
        <f t="shared" si="0"/>
        <v>58.198614318706696</v>
      </c>
      <c r="F53" s="5">
        <v>181</v>
      </c>
      <c r="G53" s="6">
        <f t="shared" si="1"/>
        <v>41.801385681293304</v>
      </c>
    </row>
    <row r="54" spans="1:7" s="3" customFormat="1" ht="11.25" x14ac:dyDescent="0.2">
      <c r="B54" s="3" t="s">
        <v>51</v>
      </c>
      <c r="C54" s="5">
        <f t="shared" si="6"/>
        <v>806</v>
      </c>
      <c r="D54" s="5">
        <v>506</v>
      </c>
      <c r="E54" s="6">
        <f t="shared" si="0"/>
        <v>62.779156327543426</v>
      </c>
      <c r="F54" s="5">
        <v>300</v>
      </c>
      <c r="G54" s="6">
        <f t="shared" si="1"/>
        <v>37.220843672456574</v>
      </c>
    </row>
    <row r="55" spans="1:7" s="3" customFormat="1" ht="11.25" x14ac:dyDescent="0.2">
      <c r="B55" s="3" t="s">
        <v>52</v>
      </c>
      <c r="C55" s="5">
        <f t="shared" si="6"/>
        <v>774</v>
      </c>
      <c r="D55" s="5">
        <v>385</v>
      </c>
      <c r="E55" s="6">
        <f t="shared" si="0"/>
        <v>49.741602067183457</v>
      </c>
      <c r="F55" s="5">
        <v>389</v>
      </c>
      <c r="G55" s="6">
        <f t="shared" si="1"/>
        <v>50.258397932816536</v>
      </c>
    </row>
    <row r="56" spans="1:7" s="3" customFormat="1" ht="11.25" x14ac:dyDescent="0.2">
      <c r="B56" s="3" t="s">
        <v>53</v>
      </c>
      <c r="C56" s="5">
        <f t="shared" si="6"/>
        <v>774</v>
      </c>
      <c r="D56" s="5">
        <v>645</v>
      </c>
      <c r="E56" s="6">
        <f t="shared" si="0"/>
        <v>83.333333333333343</v>
      </c>
      <c r="F56" s="5">
        <v>129</v>
      </c>
      <c r="G56" s="6">
        <f t="shared" si="1"/>
        <v>16.666666666666664</v>
      </c>
    </row>
    <row r="57" spans="1:7" s="3" customFormat="1" ht="11.25" x14ac:dyDescent="0.2">
      <c r="B57" s="3" t="s">
        <v>54</v>
      </c>
      <c r="C57" s="5">
        <f t="shared" si="6"/>
        <v>318</v>
      </c>
      <c r="D57" s="5">
        <v>194</v>
      </c>
      <c r="E57" s="6">
        <f t="shared" si="0"/>
        <v>61.0062893081761</v>
      </c>
      <c r="F57" s="5">
        <v>124</v>
      </c>
      <c r="G57" s="6">
        <f t="shared" si="1"/>
        <v>38.9937106918239</v>
      </c>
    </row>
    <row r="58" spans="1:7" s="3" customFormat="1" ht="11.25" x14ac:dyDescent="0.2">
      <c r="B58" s="3" t="s">
        <v>55</v>
      </c>
      <c r="C58" s="5">
        <f t="shared" si="6"/>
        <v>636</v>
      </c>
      <c r="D58" s="5">
        <v>348</v>
      </c>
      <c r="E58" s="6">
        <f t="shared" si="0"/>
        <v>54.716981132075468</v>
      </c>
      <c r="F58" s="5">
        <v>288</v>
      </c>
      <c r="G58" s="6">
        <f t="shared" si="1"/>
        <v>45.283018867924532</v>
      </c>
    </row>
    <row r="59" spans="1:7" s="9" customFormat="1" ht="21" customHeight="1" x14ac:dyDescent="0.2">
      <c r="A59" s="9" t="s">
        <v>56</v>
      </c>
      <c r="C59" s="10">
        <f>SUM(C60:C66)</f>
        <v>2690</v>
      </c>
      <c r="D59" s="10">
        <f>SUM(D60:D66)</f>
        <v>1585</v>
      </c>
      <c r="E59" s="11">
        <f t="shared" si="0"/>
        <v>58.921933085501855</v>
      </c>
      <c r="F59" s="10">
        <f>SUM(F60:F66)</f>
        <v>1105</v>
      </c>
      <c r="G59" s="11">
        <f t="shared" si="1"/>
        <v>41.078066914498137</v>
      </c>
    </row>
    <row r="60" spans="1:7" s="3" customFormat="1" ht="21" customHeight="1" x14ac:dyDescent="0.2">
      <c r="B60" s="3" t="s">
        <v>57</v>
      </c>
      <c r="C60" s="5">
        <f t="shared" ref="C60:C66" si="7">SUM(D60,F60)</f>
        <v>756</v>
      </c>
      <c r="D60" s="5">
        <v>398</v>
      </c>
      <c r="E60" s="6">
        <f t="shared" si="0"/>
        <v>52.645502645502653</v>
      </c>
      <c r="F60" s="5">
        <v>358</v>
      </c>
      <c r="G60" s="6">
        <f t="shared" si="1"/>
        <v>47.354497354497354</v>
      </c>
    </row>
    <row r="61" spans="1:7" s="3" customFormat="1" ht="11.25" x14ac:dyDescent="0.2">
      <c r="B61" s="3" t="s">
        <v>58</v>
      </c>
      <c r="C61" s="5">
        <f t="shared" si="7"/>
        <v>283</v>
      </c>
      <c r="D61" s="5">
        <v>200</v>
      </c>
      <c r="E61" s="6">
        <f t="shared" si="0"/>
        <v>70.671378091872796</v>
      </c>
      <c r="F61" s="5">
        <v>83</v>
      </c>
      <c r="G61" s="6">
        <f t="shared" si="1"/>
        <v>29.328621908127207</v>
      </c>
    </row>
    <row r="62" spans="1:7" s="3" customFormat="1" ht="11.25" x14ac:dyDescent="0.2">
      <c r="B62" s="3" t="s">
        <v>59</v>
      </c>
      <c r="C62" s="5">
        <f t="shared" si="7"/>
        <v>264</v>
      </c>
      <c r="D62" s="5">
        <v>154</v>
      </c>
      <c r="E62" s="6">
        <f t="shared" si="0"/>
        <v>58.333333333333336</v>
      </c>
      <c r="F62" s="5">
        <v>110</v>
      </c>
      <c r="G62" s="6">
        <f t="shared" si="1"/>
        <v>41.666666666666671</v>
      </c>
    </row>
    <row r="63" spans="1:7" s="3" customFormat="1" ht="11.25" x14ac:dyDescent="0.2">
      <c r="B63" s="3" t="s">
        <v>60</v>
      </c>
      <c r="C63" s="5">
        <f t="shared" si="7"/>
        <v>444</v>
      </c>
      <c r="D63" s="5">
        <v>283</v>
      </c>
      <c r="E63" s="6">
        <f t="shared" si="0"/>
        <v>63.738738738738746</v>
      </c>
      <c r="F63" s="5">
        <v>161</v>
      </c>
      <c r="G63" s="6">
        <f t="shared" si="1"/>
        <v>36.261261261261261</v>
      </c>
    </row>
    <row r="64" spans="1:7" s="3" customFormat="1" ht="11.25" x14ac:dyDescent="0.2">
      <c r="B64" s="3" t="s">
        <v>61</v>
      </c>
      <c r="C64" s="5">
        <f t="shared" si="7"/>
        <v>574</v>
      </c>
      <c r="D64" s="5">
        <v>405</v>
      </c>
      <c r="E64" s="6">
        <f t="shared" si="0"/>
        <v>70.557491289198609</v>
      </c>
      <c r="F64" s="5">
        <v>169</v>
      </c>
      <c r="G64" s="6">
        <f t="shared" si="1"/>
        <v>29.442508710801395</v>
      </c>
    </row>
    <row r="65" spans="1:7" s="3" customFormat="1" ht="11.25" x14ac:dyDescent="0.2">
      <c r="B65" s="3" t="s">
        <v>62</v>
      </c>
      <c r="C65" s="5">
        <f t="shared" si="7"/>
        <v>287</v>
      </c>
      <c r="D65" s="5">
        <v>105</v>
      </c>
      <c r="E65" s="6">
        <f t="shared" si="0"/>
        <v>36.585365853658537</v>
      </c>
      <c r="F65" s="5">
        <v>182</v>
      </c>
      <c r="G65" s="6">
        <f t="shared" si="1"/>
        <v>63.414634146341463</v>
      </c>
    </row>
    <row r="66" spans="1:7" s="3" customFormat="1" ht="11.25" x14ac:dyDescent="0.2">
      <c r="B66" s="3" t="s">
        <v>63</v>
      </c>
      <c r="C66" s="5">
        <f t="shared" si="7"/>
        <v>82</v>
      </c>
      <c r="D66" s="5">
        <v>40</v>
      </c>
      <c r="E66" s="6">
        <f t="shared" si="0"/>
        <v>48.780487804878049</v>
      </c>
      <c r="F66" s="5">
        <v>42</v>
      </c>
      <c r="G66" s="6">
        <f t="shared" si="1"/>
        <v>51.219512195121951</v>
      </c>
    </row>
    <row r="67" spans="1:7" s="9" customFormat="1" ht="21" customHeight="1" x14ac:dyDescent="0.2">
      <c r="A67" s="9" t="s">
        <v>64</v>
      </c>
      <c r="C67" s="10">
        <f>SUM(C68:C77)</f>
        <v>5434</v>
      </c>
      <c r="D67" s="10">
        <f>SUM(D68:D77)</f>
        <v>3604</v>
      </c>
      <c r="E67" s="11">
        <f t="shared" si="0"/>
        <v>66.323150533676838</v>
      </c>
      <c r="F67" s="10">
        <f>SUM(F68:F77)</f>
        <v>1830</v>
      </c>
      <c r="G67" s="11">
        <f t="shared" si="1"/>
        <v>33.676849466323148</v>
      </c>
    </row>
    <row r="68" spans="1:7" s="3" customFormat="1" ht="21" customHeight="1" x14ac:dyDescent="0.2">
      <c r="B68" s="3" t="s">
        <v>65</v>
      </c>
      <c r="C68" s="5">
        <f t="shared" ref="C68:C77" si="8">SUM(D68,F68)</f>
        <v>500</v>
      </c>
      <c r="D68" s="5">
        <v>222</v>
      </c>
      <c r="E68" s="6">
        <f t="shared" si="0"/>
        <v>44.4</v>
      </c>
      <c r="F68" s="5">
        <v>278</v>
      </c>
      <c r="G68" s="6">
        <f t="shared" si="1"/>
        <v>55.600000000000009</v>
      </c>
    </row>
    <row r="69" spans="1:7" s="3" customFormat="1" ht="11.25" x14ac:dyDescent="0.2">
      <c r="B69" s="3" t="s">
        <v>66</v>
      </c>
      <c r="C69" s="5">
        <f t="shared" si="8"/>
        <v>200</v>
      </c>
      <c r="D69" s="5">
        <v>169</v>
      </c>
      <c r="E69" s="6">
        <f t="shared" si="0"/>
        <v>84.5</v>
      </c>
      <c r="F69" s="5">
        <v>31</v>
      </c>
      <c r="G69" s="6">
        <f t="shared" si="1"/>
        <v>15.5</v>
      </c>
    </row>
    <row r="70" spans="1:7" s="3" customFormat="1" ht="11.25" x14ac:dyDescent="0.2">
      <c r="B70" s="3" t="s">
        <v>67</v>
      </c>
      <c r="C70" s="5">
        <f t="shared" si="8"/>
        <v>365</v>
      </c>
      <c r="D70" s="5">
        <v>267</v>
      </c>
      <c r="E70" s="6">
        <f t="shared" si="0"/>
        <v>73.150684931506845</v>
      </c>
      <c r="F70" s="5">
        <v>98</v>
      </c>
      <c r="G70" s="6">
        <f t="shared" si="1"/>
        <v>26.849315068493151</v>
      </c>
    </row>
    <row r="71" spans="1:7" s="3" customFormat="1" ht="11.25" x14ac:dyDescent="0.2">
      <c r="B71" s="3" t="s">
        <v>68</v>
      </c>
      <c r="C71" s="5">
        <f t="shared" si="8"/>
        <v>480</v>
      </c>
      <c r="D71" s="5">
        <v>326</v>
      </c>
      <c r="E71" s="6">
        <f t="shared" si="0"/>
        <v>67.916666666666671</v>
      </c>
      <c r="F71" s="5">
        <v>154</v>
      </c>
      <c r="G71" s="6">
        <f t="shared" si="1"/>
        <v>32.083333333333336</v>
      </c>
    </row>
    <row r="72" spans="1:7" s="3" customFormat="1" ht="11.25" x14ac:dyDescent="0.2">
      <c r="B72" s="3" t="s">
        <v>69</v>
      </c>
      <c r="C72" s="5">
        <f t="shared" si="8"/>
        <v>304</v>
      </c>
      <c r="D72" s="5">
        <v>171</v>
      </c>
      <c r="E72" s="6">
        <f t="shared" si="0"/>
        <v>56.25</v>
      </c>
      <c r="F72" s="5">
        <v>133</v>
      </c>
      <c r="G72" s="6">
        <f t="shared" si="1"/>
        <v>43.75</v>
      </c>
    </row>
    <row r="73" spans="1:7" s="3" customFormat="1" ht="11.25" x14ac:dyDescent="0.2">
      <c r="B73" s="3" t="s">
        <v>70</v>
      </c>
      <c r="C73" s="5">
        <f t="shared" si="8"/>
        <v>1498</v>
      </c>
      <c r="D73" s="5">
        <v>1094</v>
      </c>
      <c r="E73" s="6">
        <f t="shared" ref="E73:E112" si="9">IF(D73=0,".0",D73/C73*100)</f>
        <v>73.030707610146862</v>
      </c>
      <c r="F73" s="5">
        <v>404</v>
      </c>
      <c r="G73" s="6">
        <f t="shared" ref="G73:G112" si="10">IF(F73=0,".0",F73/C73*100)</f>
        <v>26.969292389853138</v>
      </c>
    </row>
    <row r="74" spans="1:7" s="3" customFormat="1" ht="11.25" x14ac:dyDescent="0.2">
      <c r="B74" s="3" t="s">
        <v>71</v>
      </c>
      <c r="C74" s="5">
        <f t="shared" si="8"/>
        <v>729</v>
      </c>
      <c r="D74" s="5">
        <v>502</v>
      </c>
      <c r="E74" s="6">
        <f t="shared" si="9"/>
        <v>68.861454046639238</v>
      </c>
      <c r="F74" s="5">
        <v>227</v>
      </c>
      <c r="G74" s="6">
        <f t="shared" si="10"/>
        <v>31.138545953360769</v>
      </c>
    </row>
    <row r="75" spans="1:7" s="3" customFormat="1" ht="11.25" x14ac:dyDescent="0.2">
      <c r="B75" s="3" t="s">
        <v>72</v>
      </c>
      <c r="C75" s="5">
        <f t="shared" si="8"/>
        <v>539</v>
      </c>
      <c r="D75" s="5">
        <v>363</v>
      </c>
      <c r="E75" s="6">
        <f t="shared" si="9"/>
        <v>67.346938775510196</v>
      </c>
      <c r="F75" s="5">
        <v>176</v>
      </c>
      <c r="G75" s="6">
        <f t="shared" si="10"/>
        <v>32.653061224489797</v>
      </c>
    </row>
    <row r="76" spans="1:7" s="3" customFormat="1" ht="11.25" x14ac:dyDescent="0.2">
      <c r="B76" s="3" t="s">
        <v>73</v>
      </c>
      <c r="C76" s="5">
        <f t="shared" si="8"/>
        <v>305</v>
      </c>
      <c r="D76" s="5">
        <v>174</v>
      </c>
      <c r="E76" s="6">
        <f t="shared" si="9"/>
        <v>57.049180327868854</v>
      </c>
      <c r="F76" s="5">
        <v>131</v>
      </c>
      <c r="G76" s="6">
        <f t="shared" si="10"/>
        <v>42.950819672131146</v>
      </c>
    </row>
    <row r="77" spans="1:7" s="3" customFormat="1" ht="11.25" x14ac:dyDescent="0.2">
      <c r="B77" s="3" t="s">
        <v>74</v>
      </c>
      <c r="C77" s="5">
        <f t="shared" si="8"/>
        <v>514</v>
      </c>
      <c r="D77" s="5">
        <v>316</v>
      </c>
      <c r="E77" s="6">
        <f t="shared" si="9"/>
        <v>61.478599221789885</v>
      </c>
      <c r="F77" s="5">
        <v>198</v>
      </c>
      <c r="G77" s="6">
        <f t="shared" si="10"/>
        <v>38.521400778210122</v>
      </c>
    </row>
    <row r="78" spans="1:7" s="9" customFormat="1" ht="21" customHeight="1" x14ac:dyDescent="0.2">
      <c r="A78" s="9" t="s">
        <v>75</v>
      </c>
      <c r="C78" s="10">
        <f>SUM(C79:C93)</f>
        <v>30201</v>
      </c>
      <c r="D78" s="10">
        <f>SUM(D79:D93)</f>
        <v>25183</v>
      </c>
      <c r="E78" s="11">
        <f t="shared" si="9"/>
        <v>83.384656137213994</v>
      </c>
      <c r="F78" s="10">
        <f>SUM(F79:F93)</f>
        <v>5018</v>
      </c>
      <c r="G78" s="11">
        <f t="shared" si="10"/>
        <v>16.615343862785998</v>
      </c>
    </row>
    <row r="79" spans="1:7" s="3" customFormat="1" ht="21" customHeight="1" x14ac:dyDescent="0.2">
      <c r="B79" s="3" t="s">
        <v>76</v>
      </c>
      <c r="C79" s="5">
        <f t="shared" ref="C79:C93" si="11">SUM(D79,F79)</f>
        <v>219</v>
      </c>
      <c r="D79" s="5">
        <v>147</v>
      </c>
      <c r="E79" s="6">
        <f t="shared" si="9"/>
        <v>67.123287671232873</v>
      </c>
      <c r="F79" s="5">
        <v>72</v>
      </c>
      <c r="G79" s="6">
        <f t="shared" si="10"/>
        <v>32.87671232876712</v>
      </c>
    </row>
    <row r="80" spans="1:7" s="3" customFormat="1" ht="11.25" x14ac:dyDescent="0.2">
      <c r="B80" s="3" t="s">
        <v>77</v>
      </c>
      <c r="C80" s="5">
        <f t="shared" si="11"/>
        <v>15407</v>
      </c>
      <c r="D80" s="5">
        <v>14277</v>
      </c>
      <c r="E80" s="6">
        <f t="shared" si="9"/>
        <v>92.665671448043099</v>
      </c>
      <c r="F80" s="5">
        <v>1130</v>
      </c>
      <c r="G80" s="6">
        <f t="shared" si="10"/>
        <v>7.3343285519569017</v>
      </c>
    </row>
    <row r="81" spans="1:7" s="3" customFormat="1" ht="11.25" x14ac:dyDescent="0.2">
      <c r="B81" s="3" t="s">
        <v>78</v>
      </c>
      <c r="C81" s="5">
        <f t="shared" si="11"/>
        <v>609</v>
      </c>
      <c r="D81" s="5">
        <v>279</v>
      </c>
      <c r="E81" s="6">
        <f t="shared" si="9"/>
        <v>45.812807881773395</v>
      </c>
      <c r="F81" s="5">
        <v>330</v>
      </c>
      <c r="G81" s="6">
        <f t="shared" si="10"/>
        <v>54.187192118226605</v>
      </c>
    </row>
    <row r="82" spans="1:7" s="3" customFormat="1" ht="11.25" x14ac:dyDescent="0.2">
      <c r="B82" s="3" t="s">
        <v>79</v>
      </c>
      <c r="C82" s="5">
        <f t="shared" si="11"/>
        <v>578</v>
      </c>
      <c r="D82" s="5">
        <v>373</v>
      </c>
      <c r="E82" s="6">
        <f t="shared" si="9"/>
        <v>64.532871972318333</v>
      </c>
      <c r="F82" s="5">
        <v>205</v>
      </c>
      <c r="G82" s="6">
        <f t="shared" si="10"/>
        <v>35.46712802768166</v>
      </c>
    </row>
    <row r="83" spans="1:7" s="3" customFormat="1" ht="11.25" x14ac:dyDescent="0.2">
      <c r="B83" s="3" t="s">
        <v>80</v>
      </c>
      <c r="C83" s="5">
        <f t="shared" si="11"/>
        <v>1462</v>
      </c>
      <c r="D83" s="5">
        <v>773</v>
      </c>
      <c r="E83" s="6">
        <f t="shared" si="9"/>
        <v>52.872777017783854</v>
      </c>
      <c r="F83" s="5">
        <v>689</v>
      </c>
      <c r="G83" s="6">
        <f t="shared" si="10"/>
        <v>47.127222982216146</v>
      </c>
    </row>
    <row r="84" spans="1:7" s="3" customFormat="1" ht="11.25" x14ac:dyDescent="0.2">
      <c r="B84" s="3" t="s">
        <v>81</v>
      </c>
      <c r="C84" s="5">
        <f t="shared" si="11"/>
        <v>8683</v>
      </c>
      <c r="D84" s="5">
        <v>7653</v>
      </c>
      <c r="E84" s="6">
        <f t="shared" si="9"/>
        <v>88.137740412299891</v>
      </c>
      <c r="F84" s="5">
        <v>1030</v>
      </c>
      <c r="G84" s="6">
        <f t="shared" si="10"/>
        <v>11.862259587700104</v>
      </c>
    </row>
    <row r="85" spans="1:7" s="3" customFormat="1" ht="11.25" x14ac:dyDescent="0.2">
      <c r="B85" s="3" t="s">
        <v>82</v>
      </c>
      <c r="C85" s="5">
        <f t="shared" si="11"/>
        <v>211</v>
      </c>
      <c r="D85" s="5">
        <v>79</v>
      </c>
      <c r="E85" s="6">
        <f t="shared" si="9"/>
        <v>37.440758293838861</v>
      </c>
      <c r="F85" s="5">
        <v>132</v>
      </c>
      <c r="G85" s="6">
        <f t="shared" si="10"/>
        <v>62.559241706161139</v>
      </c>
    </row>
    <row r="86" spans="1:7" s="3" customFormat="1" ht="11.25" x14ac:dyDescent="0.2">
      <c r="B86" s="3" t="s">
        <v>83</v>
      </c>
      <c r="C86" s="5">
        <f t="shared" si="11"/>
        <v>374</v>
      </c>
      <c r="D86" s="5">
        <v>251</v>
      </c>
      <c r="E86" s="6">
        <f t="shared" si="9"/>
        <v>67.112299465240639</v>
      </c>
      <c r="F86" s="5">
        <v>123</v>
      </c>
      <c r="G86" s="6">
        <f t="shared" si="10"/>
        <v>32.887700534759354</v>
      </c>
    </row>
    <row r="87" spans="1:7" s="3" customFormat="1" ht="11.25" x14ac:dyDescent="0.2">
      <c r="B87" s="3" t="s">
        <v>84</v>
      </c>
      <c r="C87" s="5">
        <f t="shared" si="11"/>
        <v>350</v>
      </c>
      <c r="D87" s="5">
        <v>191</v>
      </c>
      <c r="E87" s="6">
        <f t="shared" si="9"/>
        <v>54.571428571428569</v>
      </c>
      <c r="F87" s="5">
        <v>159</v>
      </c>
      <c r="G87" s="6">
        <f t="shared" si="10"/>
        <v>45.428571428571431</v>
      </c>
    </row>
    <row r="88" spans="1:7" s="3" customFormat="1" ht="11.25" x14ac:dyDescent="0.2">
      <c r="B88" s="3" t="s">
        <v>85</v>
      </c>
      <c r="C88" s="5">
        <f t="shared" si="11"/>
        <v>526</v>
      </c>
      <c r="D88" s="5">
        <v>351</v>
      </c>
      <c r="E88" s="6">
        <f t="shared" si="9"/>
        <v>66.730038022813687</v>
      </c>
      <c r="F88" s="5">
        <v>175</v>
      </c>
      <c r="G88" s="6">
        <f t="shared" si="10"/>
        <v>33.269961977186313</v>
      </c>
    </row>
    <row r="89" spans="1:7" s="3" customFormat="1" ht="11.25" x14ac:dyDescent="0.2">
      <c r="B89" s="3" t="s">
        <v>86</v>
      </c>
      <c r="C89" s="5">
        <f t="shared" si="11"/>
        <v>524</v>
      </c>
      <c r="D89" s="5">
        <v>268</v>
      </c>
      <c r="E89" s="6">
        <f t="shared" si="9"/>
        <v>51.145038167938928</v>
      </c>
      <c r="F89" s="5">
        <v>256</v>
      </c>
      <c r="G89" s="6">
        <f t="shared" si="10"/>
        <v>48.854961832061065</v>
      </c>
    </row>
    <row r="90" spans="1:7" s="3" customFormat="1" ht="11.25" x14ac:dyDescent="0.2">
      <c r="B90" s="3" t="s">
        <v>87</v>
      </c>
      <c r="C90" s="5">
        <f t="shared" si="11"/>
        <v>401</v>
      </c>
      <c r="D90" s="5">
        <v>246</v>
      </c>
      <c r="E90" s="6">
        <f t="shared" si="9"/>
        <v>61.34663341645885</v>
      </c>
      <c r="F90" s="5">
        <v>155</v>
      </c>
      <c r="G90" s="6">
        <f t="shared" si="10"/>
        <v>38.65336658354115</v>
      </c>
    </row>
    <row r="91" spans="1:7" s="3" customFormat="1" ht="11.25" x14ac:dyDescent="0.2">
      <c r="B91" s="3" t="s">
        <v>88</v>
      </c>
      <c r="C91" s="5">
        <f t="shared" si="11"/>
        <v>801</v>
      </c>
      <c r="D91" s="5">
        <v>282</v>
      </c>
      <c r="E91" s="6">
        <f t="shared" si="9"/>
        <v>35.205992509363298</v>
      </c>
      <c r="F91" s="5">
        <v>519</v>
      </c>
      <c r="G91" s="6">
        <f t="shared" si="10"/>
        <v>64.794007490636702</v>
      </c>
    </row>
    <row r="92" spans="1:7" s="3" customFormat="1" ht="11.25" x14ac:dyDescent="0.2">
      <c r="B92" s="3" t="s">
        <v>89</v>
      </c>
      <c r="C92" s="5">
        <f t="shared" si="11"/>
        <v>43</v>
      </c>
      <c r="D92" s="5">
        <v>6</v>
      </c>
      <c r="E92" s="6">
        <f t="shared" si="9"/>
        <v>13.953488372093023</v>
      </c>
      <c r="F92" s="5">
        <v>37</v>
      </c>
      <c r="G92" s="6">
        <f t="shared" si="10"/>
        <v>86.04651162790698</v>
      </c>
    </row>
    <row r="93" spans="1:7" s="3" customFormat="1" ht="11.25" x14ac:dyDescent="0.2">
      <c r="B93" s="3" t="s">
        <v>90</v>
      </c>
      <c r="C93" s="5">
        <f t="shared" si="11"/>
        <v>13</v>
      </c>
      <c r="D93" s="5">
        <v>7</v>
      </c>
      <c r="E93" s="6">
        <f t="shared" si="9"/>
        <v>53.846153846153847</v>
      </c>
      <c r="F93" s="5">
        <v>6</v>
      </c>
      <c r="G93" s="6">
        <f t="shared" si="10"/>
        <v>46.153846153846153</v>
      </c>
    </row>
    <row r="94" spans="1:7" s="9" customFormat="1" ht="21" customHeight="1" x14ac:dyDescent="0.2">
      <c r="A94" s="9" t="s">
        <v>91</v>
      </c>
      <c r="C94" s="10">
        <f>SUM(C95:C102)</f>
        <v>7106</v>
      </c>
      <c r="D94" s="10">
        <f>SUM(D95:D102)</f>
        <v>5551</v>
      </c>
      <c r="E94" s="11">
        <f t="shared" si="9"/>
        <v>78.117084154235854</v>
      </c>
      <c r="F94" s="10">
        <f>SUM(F95:F102)</f>
        <v>1555</v>
      </c>
      <c r="G94" s="11">
        <f t="shared" si="10"/>
        <v>21.882915845764142</v>
      </c>
    </row>
    <row r="95" spans="1:7" s="3" customFormat="1" ht="21" customHeight="1" x14ac:dyDescent="0.2">
      <c r="B95" s="3" t="s">
        <v>92</v>
      </c>
      <c r="C95" s="5">
        <f t="shared" ref="C95:C102" si="12">SUM(D95,F95)</f>
        <v>529</v>
      </c>
      <c r="D95" s="5">
        <v>364</v>
      </c>
      <c r="E95" s="6">
        <f t="shared" si="9"/>
        <v>68.809073724007561</v>
      </c>
      <c r="F95" s="5">
        <v>165</v>
      </c>
      <c r="G95" s="6">
        <f t="shared" si="10"/>
        <v>31.190926275992435</v>
      </c>
    </row>
    <row r="96" spans="1:7" s="3" customFormat="1" ht="11.25" x14ac:dyDescent="0.2">
      <c r="B96" s="3" t="s">
        <v>93</v>
      </c>
      <c r="C96" s="5">
        <f t="shared" si="12"/>
        <v>476</v>
      </c>
      <c r="D96" s="5">
        <v>272</v>
      </c>
      <c r="E96" s="6">
        <f t="shared" si="9"/>
        <v>57.142857142857139</v>
      </c>
      <c r="F96" s="5">
        <v>204</v>
      </c>
      <c r="G96" s="6">
        <f t="shared" si="10"/>
        <v>42.857142857142854</v>
      </c>
    </row>
    <row r="97" spans="1:7" s="3" customFormat="1" ht="11.25" x14ac:dyDescent="0.2">
      <c r="B97" s="3" t="s">
        <v>94</v>
      </c>
      <c r="C97" s="5">
        <f t="shared" si="12"/>
        <v>4382</v>
      </c>
      <c r="D97" s="5">
        <v>3910</v>
      </c>
      <c r="E97" s="6">
        <f t="shared" si="9"/>
        <v>89.22866271109082</v>
      </c>
      <c r="F97" s="5">
        <v>472</v>
      </c>
      <c r="G97" s="6">
        <f t="shared" si="10"/>
        <v>10.771337288909173</v>
      </c>
    </row>
    <row r="98" spans="1:7" s="3" customFormat="1" ht="11.25" x14ac:dyDescent="0.2">
      <c r="B98" s="3" t="s">
        <v>95</v>
      </c>
      <c r="C98" s="5">
        <f t="shared" si="12"/>
        <v>200</v>
      </c>
      <c r="D98" s="5">
        <v>97</v>
      </c>
      <c r="E98" s="6">
        <f t="shared" si="9"/>
        <v>48.5</v>
      </c>
      <c r="F98" s="5">
        <v>103</v>
      </c>
      <c r="G98" s="6">
        <f t="shared" si="10"/>
        <v>51.5</v>
      </c>
    </row>
    <row r="99" spans="1:7" s="3" customFormat="1" ht="11.25" x14ac:dyDescent="0.2">
      <c r="B99" s="3" t="s">
        <v>96</v>
      </c>
      <c r="C99" s="5">
        <f t="shared" si="12"/>
        <v>135</v>
      </c>
      <c r="D99" s="5">
        <v>99</v>
      </c>
      <c r="E99" s="6">
        <f t="shared" si="9"/>
        <v>73.333333333333329</v>
      </c>
      <c r="F99" s="5">
        <v>36</v>
      </c>
      <c r="G99" s="6">
        <f t="shared" si="10"/>
        <v>26.666666666666668</v>
      </c>
    </row>
    <row r="100" spans="1:7" s="3" customFormat="1" ht="11.25" x14ac:dyDescent="0.2">
      <c r="B100" s="3" t="s">
        <v>97</v>
      </c>
      <c r="C100" s="5">
        <f t="shared" si="12"/>
        <v>556</v>
      </c>
      <c r="D100" s="5">
        <v>250</v>
      </c>
      <c r="E100" s="6">
        <f t="shared" si="9"/>
        <v>44.964028776978417</v>
      </c>
      <c r="F100" s="5">
        <v>306</v>
      </c>
      <c r="G100" s="6">
        <f t="shared" si="10"/>
        <v>55.035971223021583</v>
      </c>
    </row>
    <row r="101" spans="1:7" s="3" customFormat="1" ht="11.25" x14ac:dyDescent="0.2">
      <c r="B101" s="3" t="s">
        <v>98</v>
      </c>
      <c r="C101" s="5">
        <f t="shared" si="12"/>
        <v>609</v>
      </c>
      <c r="D101" s="5">
        <v>412</v>
      </c>
      <c r="E101" s="6">
        <f t="shared" si="9"/>
        <v>67.651888341543511</v>
      </c>
      <c r="F101" s="5">
        <v>197</v>
      </c>
      <c r="G101" s="6">
        <f t="shared" si="10"/>
        <v>32.348111658456489</v>
      </c>
    </row>
    <row r="102" spans="1:7" s="3" customFormat="1" ht="11.25" x14ac:dyDescent="0.2">
      <c r="B102" s="3" t="s">
        <v>99</v>
      </c>
      <c r="C102" s="5">
        <f t="shared" si="12"/>
        <v>219</v>
      </c>
      <c r="D102" s="5">
        <v>147</v>
      </c>
      <c r="E102" s="6">
        <f t="shared" si="9"/>
        <v>67.123287671232873</v>
      </c>
      <c r="F102" s="5">
        <v>72</v>
      </c>
      <c r="G102" s="6">
        <f t="shared" si="10"/>
        <v>32.87671232876712</v>
      </c>
    </row>
    <row r="103" spans="1:7" s="9" customFormat="1" ht="21" customHeight="1" x14ac:dyDescent="0.2">
      <c r="A103" s="9" t="s">
        <v>100</v>
      </c>
      <c r="C103" s="10">
        <f>SUM(C104:C112)</f>
        <v>6309</v>
      </c>
      <c r="D103" s="10">
        <f>SUM(D104:D112)</f>
        <v>3849</v>
      </c>
      <c r="E103" s="11">
        <f t="shared" si="9"/>
        <v>61.008083689966718</v>
      </c>
      <c r="F103" s="10">
        <f>SUM(F104:F112)</f>
        <v>2460</v>
      </c>
      <c r="G103" s="11">
        <f t="shared" si="10"/>
        <v>38.99191631003329</v>
      </c>
    </row>
    <row r="104" spans="1:7" s="3" customFormat="1" ht="21" customHeight="1" x14ac:dyDescent="0.2">
      <c r="B104" s="3" t="s">
        <v>101</v>
      </c>
      <c r="C104" s="5">
        <f t="shared" ref="C104:C112" si="13">SUM(D104,F104)</f>
        <v>328</v>
      </c>
      <c r="D104" s="5">
        <v>159</v>
      </c>
      <c r="E104" s="6">
        <f t="shared" si="9"/>
        <v>48.475609756097562</v>
      </c>
      <c r="F104" s="5">
        <v>169</v>
      </c>
      <c r="G104" s="6">
        <f t="shared" si="10"/>
        <v>51.524390243902438</v>
      </c>
    </row>
    <row r="105" spans="1:7" s="3" customFormat="1" ht="11.25" x14ac:dyDescent="0.2">
      <c r="B105" s="3" t="s">
        <v>102</v>
      </c>
      <c r="C105" s="5">
        <f t="shared" si="13"/>
        <v>224</v>
      </c>
      <c r="D105" s="5">
        <v>88</v>
      </c>
      <c r="E105" s="6">
        <f t="shared" si="9"/>
        <v>39.285714285714285</v>
      </c>
      <c r="F105" s="5">
        <v>136</v>
      </c>
      <c r="G105" s="6">
        <f t="shared" si="10"/>
        <v>60.714285714285708</v>
      </c>
    </row>
    <row r="106" spans="1:7" s="3" customFormat="1" ht="11.25" x14ac:dyDescent="0.2">
      <c r="B106" s="3" t="s">
        <v>103</v>
      </c>
      <c r="C106" s="5">
        <f t="shared" si="13"/>
        <v>214</v>
      </c>
      <c r="D106" s="5">
        <v>100</v>
      </c>
      <c r="E106" s="6">
        <f t="shared" si="9"/>
        <v>46.728971962616825</v>
      </c>
      <c r="F106" s="5">
        <v>114</v>
      </c>
      <c r="G106" s="6">
        <f t="shared" si="10"/>
        <v>53.271028037383175</v>
      </c>
    </row>
    <row r="107" spans="1:7" s="3" customFormat="1" ht="11.25" x14ac:dyDescent="0.2">
      <c r="B107" s="3" t="s">
        <v>104</v>
      </c>
      <c r="C107" s="5">
        <f t="shared" si="13"/>
        <v>309</v>
      </c>
      <c r="D107" s="5">
        <v>147</v>
      </c>
      <c r="E107" s="6">
        <f t="shared" si="9"/>
        <v>47.572815533980581</v>
      </c>
      <c r="F107" s="5">
        <v>162</v>
      </c>
      <c r="G107" s="6">
        <f t="shared" si="10"/>
        <v>52.427184466019419</v>
      </c>
    </row>
    <row r="108" spans="1:7" s="3" customFormat="1" ht="11.25" x14ac:dyDescent="0.2">
      <c r="B108" s="3" t="s">
        <v>105</v>
      </c>
      <c r="C108" s="5">
        <f t="shared" si="13"/>
        <v>1597</v>
      </c>
      <c r="D108" s="5">
        <v>1115</v>
      </c>
      <c r="E108" s="6">
        <f t="shared" si="9"/>
        <v>69.818409517845964</v>
      </c>
      <c r="F108" s="5">
        <v>482</v>
      </c>
      <c r="G108" s="6">
        <f t="shared" si="10"/>
        <v>30.181590482154043</v>
      </c>
    </row>
    <row r="109" spans="1:7" s="3" customFormat="1" ht="11.25" x14ac:dyDescent="0.2">
      <c r="B109" s="3" t="s">
        <v>106</v>
      </c>
      <c r="C109" s="5">
        <f t="shared" si="13"/>
        <v>2333</v>
      </c>
      <c r="D109" s="5">
        <v>1458</v>
      </c>
      <c r="E109" s="6">
        <f t="shared" si="9"/>
        <v>62.494642091727393</v>
      </c>
      <c r="F109" s="5">
        <v>875</v>
      </c>
      <c r="G109" s="6">
        <f t="shared" si="10"/>
        <v>37.505357908272615</v>
      </c>
    </row>
    <row r="110" spans="1:7" s="3" customFormat="1" ht="11.25" x14ac:dyDescent="0.2">
      <c r="B110" s="3" t="s">
        <v>107</v>
      </c>
      <c r="C110" s="5">
        <f t="shared" si="13"/>
        <v>566</v>
      </c>
      <c r="D110" s="5">
        <v>298</v>
      </c>
      <c r="E110" s="6">
        <f t="shared" si="9"/>
        <v>52.650176678445227</v>
      </c>
      <c r="F110" s="5">
        <v>268</v>
      </c>
      <c r="G110" s="6">
        <f t="shared" si="10"/>
        <v>47.349823321554766</v>
      </c>
    </row>
    <row r="111" spans="1:7" s="3" customFormat="1" ht="11.25" x14ac:dyDescent="0.2">
      <c r="B111" s="3" t="s">
        <v>108</v>
      </c>
      <c r="C111" s="5">
        <f t="shared" si="13"/>
        <v>394</v>
      </c>
      <c r="D111" s="5">
        <v>216</v>
      </c>
      <c r="E111" s="6">
        <f t="shared" si="9"/>
        <v>54.82233502538071</v>
      </c>
      <c r="F111" s="5">
        <v>178</v>
      </c>
      <c r="G111" s="6">
        <f t="shared" si="10"/>
        <v>45.17766497461929</v>
      </c>
    </row>
    <row r="112" spans="1:7" s="3" customFormat="1" ht="11.25" x14ac:dyDescent="0.2">
      <c r="B112" s="3" t="s">
        <v>109</v>
      </c>
      <c r="C112" s="5">
        <f t="shared" si="13"/>
        <v>344</v>
      </c>
      <c r="D112" s="5">
        <v>268</v>
      </c>
      <c r="E112" s="6">
        <f t="shared" si="9"/>
        <v>77.906976744186053</v>
      </c>
      <c r="F112" s="5">
        <v>76</v>
      </c>
      <c r="G112" s="6">
        <f t="shared" si="10"/>
        <v>22.093023255813954</v>
      </c>
    </row>
    <row r="113" spans="1:7" s="3" customFormat="1" ht="11.25" x14ac:dyDescent="0.2">
      <c r="A113" s="8"/>
      <c r="B113" s="8"/>
      <c r="C113" s="8"/>
      <c r="D113" s="8"/>
      <c r="E113" s="8"/>
      <c r="F113" s="8"/>
      <c r="G113" s="8"/>
    </row>
    <row r="114" spans="1:7" s="3" customFormat="1" ht="11.25" x14ac:dyDescent="0.2">
      <c r="A114" s="31" t="s">
        <v>110</v>
      </c>
      <c r="B114" s="31"/>
      <c r="C114" s="31"/>
      <c r="D114" s="31"/>
      <c r="E114" s="31"/>
      <c r="F114" s="31"/>
      <c r="G114" s="31"/>
    </row>
    <row r="115" spans="1:7" s="3" customFormat="1" ht="11.25" x14ac:dyDescent="0.2">
      <c r="A115" s="2" t="s">
        <v>111</v>
      </c>
      <c r="B115" s="2"/>
      <c r="C115" s="2"/>
      <c r="D115" s="2"/>
      <c r="E115" s="2"/>
      <c r="F115" s="2"/>
      <c r="G115" s="2"/>
    </row>
    <row r="116" spans="1:7" s="3" customFormat="1" ht="36.75" customHeight="1" x14ac:dyDescent="0.2">
      <c r="A116" s="26" t="s">
        <v>112</v>
      </c>
      <c r="B116" s="26"/>
      <c r="C116" s="26"/>
      <c r="D116" s="26"/>
      <c r="E116" s="26"/>
      <c r="F116" s="26"/>
      <c r="G116" s="26"/>
    </row>
    <row r="117" spans="1:7" s="3" customFormat="1" ht="11.25" x14ac:dyDescent="0.2">
      <c r="A117" s="21" t="s">
        <v>113</v>
      </c>
      <c r="B117" s="21"/>
      <c r="C117" s="21"/>
      <c r="D117" s="21"/>
      <c r="E117" s="21"/>
      <c r="F117" s="21"/>
      <c r="G117" s="21"/>
    </row>
    <row r="118" spans="1:7" s="3" customFormat="1" ht="11.25" x14ac:dyDescent="0.2">
      <c r="A118" s="21" t="s">
        <v>114</v>
      </c>
      <c r="B118" s="21"/>
      <c r="C118" s="21"/>
      <c r="D118" s="21"/>
      <c r="E118" s="21"/>
      <c r="F118" s="21"/>
      <c r="G118" s="21"/>
    </row>
    <row r="119" spans="1:7" s="3" customFormat="1" ht="11.25" x14ac:dyDescent="0.2"/>
    <row r="120" spans="1:7" s="3" customFormat="1" ht="11.25" x14ac:dyDescent="0.2"/>
  </sheetData>
  <mergeCells count="11">
    <mergeCell ref="A1:G1"/>
    <mergeCell ref="A2:G2"/>
    <mergeCell ref="A3:G3"/>
    <mergeCell ref="A114:G114"/>
    <mergeCell ref="A5:B5"/>
    <mergeCell ref="A7:B7"/>
    <mergeCell ref="A118:G118"/>
    <mergeCell ref="D4:E4"/>
    <mergeCell ref="F4:G4"/>
    <mergeCell ref="A117:G117"/>
    <mergeCell ref="A116:G116"/>
  </mergeCells>
  <phoneticPr fontId="3" type="noConversion"/>
  <pageMargins left="1" right="1" top="1" bottom="1" header="0.5" footer="0.5"/>
  <pageSetup scale="74" orientation="landscape" r:id="rId1"/>
  <headerFooter alignWithMargins="0"/>
  <rowBreaks count="2" manualBreakCount="2">
    <brk id="38" max="6" man="1"/>
    <brk id="77" max="6" man="1"/>
  </rowBreaks>
  <ignoredErrors>
    <ignoredError sqref="E7 E9 E15 C15 C22 E22 C29 E29 C39 E39 C49 E49 C59 E59 E67 C67 C78 E78 E94 C94 C103 E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H-14</vt:lpstr>
      <vt:lpstr>'Table H-14'!Print_Area</vt:lpstr>
      <vt:lpstr>'Table H-14'!Print_Titles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2019-01-03T17:34:38Z</cp:lastPrinted>
  <dcterms:created xsi:type="dcterms:W3CDTF">2005-10-17T17:44:27Z</dcterms:created>
  <dcterms:modified xsi:type="dcterms:W3CDTF">2019-01-03T17:35:17Z</dcterms:modified>
</cp:coreProperties>
</file>