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18645B0F-2F60-4D60-9888-F71A34E7B386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Table H-14" sheetId="3" r:id="rId1"/>
  </sheets>
  <definedNames>
    <definedName name="_xlnm.Print_Area" localSheetId="0">'Table H-14'!$A$1:$G$121</definedName>
    <definedName name="_xlnm.Print_Titles" localSheetId="0">'Table H-14'!$1:$5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2" i="3" l="1"/>
  <c r="G112" i="3" s="1"/>
  <c r="C111" i="3"/>
  <c r="G111" i="3" s="1"/>
  <c r="C110" i="3"/>
  <c r="G110" i="3" s="1"/>
  <c r="C109" i="3"/>
  <c r="G109" i="3" s="1"/>
  <c r="C108" i="3"/>
  <c r="E108" i="3" s="1"/>
  <c r="C107" i="3"/>
  <c r="E107" i="3" s="1"/>
  <c r="C106" i="3"/>
  <c r="G106" i="3" s="1"/>
  <c r="C105" i="3"/>
  <c r="G105" i="3" s="1"/>
  <c r="C104" i="3"/>
  <c r="F103" i="3"/>
  <c r="D103" i="3"/>
  <c r="C102" i="3"/>
  <c r="G102" i="3" s="1"/>
  <c r="C101" i="3"/>
  <c r="G101" i="3" s="1"/>
  <c r="C100" i="3"/>
  <c r="G100" i="3" s="1"/>
  <c r="C99" i="3"/>
  <c r="E99" i="3" s="1"/>
  <c r="C98" i="3"/>
  <c r="E98" i="3" s="1"/>
  <c r="C97" i="3"/>
  <c r="E97" i="3" s="1"/>
  <c r="C96" i="3"/>
  <c r="G96" i="3" s="1"/>
  <c r="C95" i="3"/>
  <c r="F94" i="3"/>
  <c r="D94" i="3"/>
  <c r="C93" i="3"/>
  <c r="G93" i="3" s="1"/>
  <c r="C92" i="3"/>
  <c r="E92" i="3" s="1"/>
  <c r="C91" i="3"/>
  <c r="G91" i="3" s="1"/>
  <c r="C90" i="3"/>
  <c r="E90" i="3" s="1"/>
  <c r="C89" i="3"/>
  <c r="G89" i="3" s="1"/>
  <c r="C88" i="3"/>
  <c r="E88" i="3" s="1"/>
  <c r="C87" i="3"/>
  <c r="E87" i="3" s="1"/>
  <c r="C86" i="3"/>
  <c r="G86" i="3" s="1"/>
  <c r="C85" i="3"/>
  <c r="G85" i="3" s="1"/>
  <c r="C84" i="3"/>
  <c r="E84" i="3" s="1"/>
  <c r="C83" i="3"/>
  <c r="G83" i="3" s="1"/>
  <c r="C82" i="3"/>
  <c r="E82" i="3" s="1"/>
  <c r="C81" i="3"/>
  <c r="G81" i="3" s="1"/>
  <c r="C80" i="3"/>
  <c r="E80" i="3" s="1"/>
  <c r="C79" i="3"/>
  <c r="E79" i="3" s="1"/>
  <c r="F78" i="3"/>
  <c r="D78" i="3"/>
  <c r="C77" i="3"/>
  <c r="E77" i="3" s="1"/>
  <c r="C76" i="3"/>
  <c r="G76" i="3" s="1"/>
  <c r="C75" i="3"/>
  <c r="G75" i="3" s="1"/>
  <c r="C74" i="3"/>
  <c r="G74" i="3" s="1"/>
  <c r="C73" i="3"/>
  <c r="G73" i="3" s="1"/>
  <c r="C72" i="3"/>
  <c r="E72" i="3" s="1"/>
  <c r="C71" i="3"/>
  <c r="G71" i="3" s="1"/>
  <c r="C70" i="3"/>
  <c r="E70" i="3" s="1"/>
  <c r="C69" i="3"/>
  <c r="E69" i="3" s="1"/>
  <c r="C68" i="3"/>
  <c r="F67" i="3"/>
  <c r="D67" i="3"/>
  <c r="C66" i="3"/>
  <c r="G66" i="3" s="1"/>
  <c r="C65" i="3"/>
  <c r="G65" i="3" s="1"/>
  <c r="C64" i="3"/>
  <c r="G64" i="3" s="1"/>
  <c r="C63" i="3"/>
  <c r="E63" i="3" s="1"/>
  <c r="C62" i="3"/>
  <c r="G62" i="3" s="1"/>
  <c r="C61" i="3"/>
  <c r="G61" i="3" s="1"/>
  <c r="C60" i="3"/>
  <c r="F59" i="3"/>
  <c r="D59" i="3"/>
  <c r="C58" i="3"/>
  <c r="G58" i="3" s="1"/>
  <c r="C57" i="3"/>
  <c r="E57" i="3" s="1"/>
  <c r="C56" i="3"/>
  <c r="G56" i="3" s="1"/>
  <c r="C55" i="3"/>
  <c r="G55" i="3" s="1"/>
  <c r="C54" i="3"/>
  <c r="E54" i="3" s="1"/>
  <c r="E53" i="3"/>
  <c r="C53" i="3"/>
  <c r="G53" i="3" s="1"/>
  <c r="C52" i="3"/>
  <c r="E52" i="3" s="1"/>
  <c r="C51" i="3"/>
  <c r="G51" i="3" s="1"/>
  <c r="C50" i="3"/>
  <c r="G50" i="3" s="1"/>
  <c r="F49" i="3"/>
  <c r="D49" i="3"/>
  <c r="C48" i="3"/>
  <c r="G48" i="3" s="1"/>
  <c r="C47" i="3"/>
  <c r="E47" i="3" s="1"/>
  <c r="C46" i="3"/>
  <c r="G46" i="3" s="1"/>
  <c r="C45" i="3"/>
  <c r="G45" i="3" s="1"/>
  <c r="C44" i="3"/>
  <c r="G44" i="3" s="1"/>
  <c r="C43" i="3"/>
  <c r="E43" i="3" s="1"/>
  <c r="C42" i="3"/>
  <c r="G42" i="3" s="1"/>
  <c r="C41" i="3"/>
  <c r="G41" i="3" s="1"/>
  <c r="C40" i="3"/>
  <c r="F39" i="3"/>
  <c r="D39" i="3"/>
  <c r="C38" i="3"/>
  <c r="G38" i="3" s="1"/>
  <c r="C37" i="3"/>
  <c r="G37" i="3" s="1"/>
  <c r="C36" i="3"/>
  <c r="G36" i="3" s="1"/>
  <c r="C35" i="3"/>
  <c r="E35" i="3" s="1"/>
  <c r="C34" i="3"/>
  <c r="E34" i="3" s="1"/>
  <c r="C33" i="3"/>
  <c r="G33" i="3" s="1"/>
  <c r="C32" i="3"/>
  <c r="E32" i="3" s="1"/>
  <c r="C31" i="3"/>
  <c r="G31" i="3" s="1"/>
  <c r="C30" i="3"/>
  <c r="G30" i="3" s="1"/>
  <c r="F29" i="3"/>
  <c r="D29" i="3"/>
  <c r="C28" i="3"/>
  <c r="G28" i="3" s="1"/>
  <c r="G27" i="3"/>
  <c r="C27" i="3"/>
  <c r="E27" i="3" s="1"/>
  <c r="C26" i="3"/>
  <c r="G26" i="3" s="1"/>
  <c r="C25" i="3"/>
  <c r="E25" i="3" s="1"/>
  <c r="E24" i="3"/>
  <c r="C24" i="3"/>
  <c r="G24" i="3" s="1"/>
  <c r="C23" i="3"/>
  <c r="G23" i="3" s="1"/>
  <c r="F22" i="3"/>
  <c r="D22" i="3"/>
  <c r="C21" i="3"/>
  <c r="G21" i="3" s="1"/>
  <c r="C20" i="3"/>
  <c r="G20" i="3" s="1"/>
  <c r="C19" i="3"/>
  <c r="G19" i="3" s="1"/>
  <c r="C18" i="3"/>
  <c r="G18" i="3" s="1"/>
  <c r="C17" i="3"/>
  <c r="G17" i="3" s="1"/>
  <c r="C16" i="3"/>
  <c r="F15" i="3"/>
  <c r="D15" i="3"/>
  <c r="C14" i="3"/>
  <c r="G14" i="3" s="1"/>
  <c r="C13" i="3"/>
  <c r="E13" i="3" s="1"/>
  <c r="C12" i="3"/>
  <c r="G12" i="3" s="1"/>
  <c r="C11" i="3"/>
  <c r="G11" i="3" s="1"/>
  <c r="C10" i="3"/>
  <c r="G10" i="3" s="1"/>
  <c r="F9" i="3"/>
  <c r="D9" i="3"/>
  <c r="G99" i="3" l="1"/>
  <c r="G80" i="3"/>
  <c r="G54" i="3"/>
  <c r="E44" i="3"/>
  <c r="G82" i="3"/>
  <c r="G90" i="3"/>
  <c r="G32" i="3"/>
  <c r="G57" i="3"/>
  <c r="E42" i="3"/>
  <c r="G63" i="3"/>
  <c r="E91" i="3"/>
  <c r="G107" i="3"/>
  <c r="E10" i="3"/>
  <c r="E21" i="3"/>
  <c r="E37" i="3"/>
  <c r="G70" i="3"/>
  <c r="G87" i="3"/>
  <c r="G98" i="3"/>
  <c r="C59" i="3"/>
  <c r="G59" i="3" s="1"/>
  <c r="F7" i="3"/>
  <c r="G88" i="3"/>
  <c r="C103" i="3"/>
  <c r="E17" i="3"/>
  <c r="E33" i="3"/>
  <c r="G72" i="3"/>
  <c r="E83" i="3"/>
  <c r="G104" i="3"/>
  <c r="E12" i="3"/>
  <c r="E62" i="3"/>
  <c r="G79" i="3"/>
  <c r="E100" i="3"/>
  <c r="E111" i="3"/>
  <c r="C67" i="3"/>
  <c r="E67" i="3" s="1"/>
  <c r="C22" i="3"/>
  <c r="E22" i="3" s="1"/>
  <c r="G34" i="3"/>
  <c r="G43" i="3"/>
  <c r="G47" i="3"/>
  <c r="G52" i="3"/>
  <c r="E64" i="3"/>
  <c r="G69" i="3"/>
  <c r="E73" i="3"/>
  <c r="G77" i="3"/>
  <c r="G84" i="3"/>
  <c r="G92" i="3"/>
  <c r="G97" i="3"/>
  <c r="G108" i="3"/>
  <c r="E11" i="3"/>
  <c r="E20" i="3"/>
  <c r="E23" i="3"/>
  <c r="C39" i="3"/>
  <c r="G39" i="3" s="1"/>
  <c r="E101" i="3"/>
  <c r="E104" i="3"/>
  <c r="D7" i="3"/>
  <c r="E74" i="3"/>
  <c r="E102" i="3"/>
  <c r="E110" i="3"/>
  <c r="C15" i="3"/>
  <c r="E15" i="3" s="1"/>
  <c r="C94" i="3"/>
  <c r="E94" i="3" s="1"/>
  <c r="C9" i="3"/>
  <c r="G9" i="3" s="1"/>
  <c r="G67" i="3"/>
  <c r="E103" i="3"/>
  <c r="G60" i="3"/>
  <c r="G103" i="3"/>
  <c r="C7" i="3"/>
  <c r="E7" i="3" s="1"/>
  <c r="G22" i="3"/>
  <c r="E45" i="3"/>
  <c r="E55" i="3"/>
  <c r="E65" i="3"/>
  <c r="E75" i="3"/>
  <c r="C78" i="3"/>
  <c r="E78" i="3" s="1"/>
  <c r="E85" i="3"/>
  <c r="E93" i="3"/>
  <c r="E95" i="3"/>
  <c r="E105" i="3"/>
  <c r="G13" i="3"/>
  <c r="E18" i="3"/>
  <c r="G25" i="3"/>
  <c r="E28" i="3"/>
  <c r="E30" i="3"/>
  <c r="G35" i="3"/>
  <c r="E38" i="3"/>
  <c r="E40" i="3"/>
  <c r="E48" i="3"/>
  <c r="E50" i="3"/>
  <c r="E58" i="3"/>
  <c r="E60" i="3"/>
  <c r="G95" i="3"/>
  <c r="G40" i="3"/>
  <c r="E16" i="3"/>
  <c r="E26" i="3"/>
  <c r="C29" i="3"/>
  <c r="E36" i="3"/>
  <c r="E46" i="3"/>
  <c r="C49" i="3"/>
  <c r="E56" i="3"/>
  <c r="E66" i="3"/>
  <c r="E68" i="3"/>
  <c r="E76" i="3"/>
  <c r="E86" i="3"/>
  <c r="E96" i="3"/>
  <c r="E106" i="3"/>
  <c r="E9" i="3"/>
  <c r="E14" i="3"/>
  <c r="G16" i="3"/>
  <c r="E19" i="3"/>
  <c r="E31" i="3"/>
  <c r="E41" i="3"/>
  <c r="E51" i="3"/>
  <c r="E61" i="3"/>
  <c r="G68" i="3"/>
  <c r="E71" i="3"/>
  <c r="E81" i="3"/>
  <c r="E89" i="3"/>
  <c r="E109" i="3"/>
  <c r="E112" i="3"/>
  <c r="E59" i="3" l="1"/>
  <c r="G94" i="3"/>
  <c r="G7" i="3"/>
  <c r="G15" i="3"/>
  <c r="E39" i="3"/>
  <c r="E49" i="3"/>
  <c r="G49" i="3"/>
  <c r="E29" i="3"/>
  <c r="G29" i="3"/>
  <c r="G78" i="3"/>
</calcChain>
</file>

<file path=xl/sharedStrings.xml><?xml version="1.0" encoding="utf-8"?>
<sst xmlns="http://schemas.openxmlformats.org/spreadsheetml/2006/main" count="121" uniqueCount="119">
  <si>
    <t>Table H-14.</t>
  </si>
  <si>
    <t>For the 12-Month Period Ending September 30, 2019</t>
  </si>
  <si>
    <t>Circuit and District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</si>
  <si>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</si>
  <si>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</si>
  <si>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</si>
  <si>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</si>
  <si>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</si>
  <si>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</si>
  <si>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</si>
  <si>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</si>
  <si>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</si>
  <si>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</si>
  <si>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</si>
  <si>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</si>
  <si>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</si>
  <si>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</si>
  <si>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</si>
  <si>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</si>
  <si>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</si>
  <si>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</si>
  <si>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</si>
  <si>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</si>
  <si>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</si>
  <si>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</si>
  <si>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</si>
  <si>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</si>
  <si>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</si>
  <si>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</si>
  <si>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</si>
  <si>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</si>
  <si>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</si>
  <si>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</si>
  <si>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</si>
  <si>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</si>
  <si>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</si>
  <si>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</si>
  <si>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</si>
  <si>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</si>
  <si>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</si>
  <si>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</si>
  <si>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</si>
  <si>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</si>
  <si>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</si>
  <si>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</si>
  <si>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</si>
  <si>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</si>
  <si>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</si>
  <si>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</si>
  <si>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</si>
  <si>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</si>
  <si>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</si>
  <si>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</si>
  <si>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</si>
  <si>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</si>
  <si>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</si>
  <si>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</si>
  <si>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</si>
  <si>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</si>
  <si>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</si>
  <si>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</si>
  <si>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</si>
  <si>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</si>
  <si>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</si>
  <si>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</si>
  <si>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</si>
  <si>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</si>
  <si>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</si>
  <si>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</si>
  <si>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</si>
  <si>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</si>
  <si>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</si>
  <si>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</si>
  <si>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</si>
  <si>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</si>
  <si>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</si>
  <si>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</si>
  <si>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</si>
  <si>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</si>
  <si>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</si>
  <si>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</si>
  <si>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</si>
  <si>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</si>
  <si>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</si>
  <si>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</si>
  <si>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</si>
  <si>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</si>
  <si>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</si>
  <si>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</si>
  <si>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</si>
  <si>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</si>
  <si>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</si>
  <si>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</si>
  <si>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</si>
  <si>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</si>
  <si>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</si>
  <si>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</si>
  <si>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</si>
  <si>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</si>
  <si>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</si>
  <si>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</si>
  <si>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</si>
  <si>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</si>
  <si>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</si>
  <si>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</si>
  <si>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</si>
  <si>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</si>
  <si>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</si>
  <si>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</si>
  <si>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</si>
  <si>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</si>
  <si>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t>NOTE: Includes data reported for previous periods on Table H-9.</t>
  </si>
  <si>
    <r>
      <t>1</t>
    </r>
    <r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</si>
  <si>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>
      <t xml:space="preserve">2 </t>
    </r>
    <r>
      <rPr>
        <sz val="8"/>
        <rFont val="Arial"/>
        <family val="2"/>
      </rPr>
      <t>Includes data reported for previous periods as "never released."</t>
    </r>
  </si>
  <si>
    <r>
      <t xml:space="preserve">3 </t>
    </r>
    <r>
      <rPr>
        <sz val="8"/>
        <rFont val="Arial"/>
        <family val="2"/>
      </rPr>
      <t>Includes data reported for previous periods as "later released," "released and later detained," and "never detained."</t>
    </r>
  </si>
  <si>
    <t>U.S. District Courts—Pretrial Services Release and Detention</t>
  </si>
  <si>
    <r>
      <t xml:space="preserve">Detained and Never Released </t>
    </r>
    <r>
      <rPr>
        <b/>
        <vertAlign val="superscript"/>
        <sz val="8"/>
        <rFont val="Arial"/>
        <family val="2"/>
      </rPr>
      <t>2</t>
    </r>
  </si>
  <si>
    <r>
      <t xml:space="preserve">Released </t>
    </r>
    <r>
      <rPr>
        <b/>
        <vertAlign val="superscript"/>
        <sz val="8"/>
        <rFont val="Arial"/>
        <family val="2"/>
      </rPr>
      <t>3</t>
    </r>
  </si>
  <si>
    <r>
      <t xml:space="preserve">Cases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</si>
</sst>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/>
    </xf>
    <xf numFmtId="0" fontId="7" fillId="0" borderId="2" xfId="0" applyNumberFormat="1" applyFont="1" applyFill="1" applyBorder="1"/>
    <xf numFmtId="0" fontId="7" fillId="0" borderId="3" xfId="0" applyNumberFormat="1" applyFont="1" applyFill="1" applyBorder="1"/>
    <xf numFmtId="0" fontId="7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7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13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I119"/>
  <sheetViews>
    <sheetView tabSelected="1" zoomScaleNormal="100" zoomScaleSheetLayoutView="100" workbookViewId="0">
      <selection activeCell="I124" sqref="I124"/>
    </sheetView>
  </sheetViews>
  <sheetFormatPr defaultRowHeight="12.75" x14ac:dyDescent="0.2"/>
  <cols>
    <col min="1" max="1" width="5" customWidth="1"/>
    <col min="2" max="2" width="10" customWidth="1"/>
    <col min="3" max="3" width="10.5703125" customWidth="1"/>
    <col min="4" max="4" width="15.140625" customWidth="1"/>
    <col min="5" max="5" width="12" customWidth="1"/>
    <col min="6" max="6" width="15.140625" customWidth="1"/>
    <col min="7" max="7" width="12.140625" customWidth="1"/>
    <col min="8" max="8" width="13.5703125" customWidth="1"/>
    <col min="9" max="10" width="14" customWidth="1"/>
  </cols>
  <sheetData>
    <row r="1" spans="1:35" s="1" customFormat="1" x14ac:dyDescent="0.2">
      <c r="A1" s="18" t="s">
        <v>0</v>
      </c>
      <c r="B1" s="18"/>
      <c r="C1" s="19"/>
      <c r="D1" s="19"/>
      <c r="E1" s="19"/>
      <c r="F1" s="19"/>
      <c r="G1" s="1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">
      <c r="A2" s="20" t="s">
        <v>115</v>
      </c>
      <c r="B2" s="20"/>
      <c r="C2" s="20"/>
      <c r="D2" s="20"/>
      <c r="E2" s="20"/>
      <c r="F2" s="20"/>
      <c r="G2" s="2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">
      <c r="A3" s="20" t="s">
        <v>1</v>
      </c>
      <c r="B3" s="20"/>
      <c r="C3" s="20"/>
      <c r="D3" s="21"/>
      <c r="E3" s="21"/>
      <c r="F3" s="21"/>
      <c r="G3" s="2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ht="28.15" customHeight="1" x14ac:dyDescent="0.2">
      <c r="A4" s="4"/>
      <c r="B4" s="5"/>
      <c r="C4" s="6"/>
      <c r="D4" s="27" t="s">
        <v>116</v>
      </c>
      <c r="E4" s="28"/>
      <c r="F4" s="29" t="s">
        <v>117</v>
      </c>
      <c r="G4" s="30"/>
    </row>
    <row r="5" spans="1:35" s="7" customFormat="1" ht="25.7" customHeight="1" x14ac:dyDescent="0.2">
      <c r="A5" s="23" t="s">
        <v>2</v>
      </c>
      <c r="B5" s="24"/>
      <c r="C5" s="8" t="s">
        <v>118</v>
      </c>
      <c r="D5" s="9" t="s">
        <v>3</v>
      </c>
      <c r="E5" s="9" t="s">
        <v>4</v>
      </c>
      <c r="F5" s="10" t="s">
        <v>3</v>
      </c>
      <c r="G5" s="8" t="s">
        <v>4</v>
      </c>
    </row>
    <row r="6" spans="1:35" s="11" customFormat="1" ht="12" customHeight="1" x14ac:dyDescent="0.2"/>
    <row r="7" spans="1:35" s="7" customFormat="1" ht="12" customHeight="1" x14ac:dyDescent="0.2">
      <c r="A7" s="25" t="s">
        <v>5</v>
      </c>
      <c r="B7" s="25"/>
      <c r="C7" s="12">
        <f>SUM(D7,F7)</f>
        <v>99672</v>
      </c>
      <c r="D7" s="12">
        <f>SUM(D9,D15,D22,D29,D39,D49,D59,D67,D78,D94,D103)</f>
        <v>74533</v>
      </c>
      <c r="E7" s="13">
        <f>IF(D7=0,".0",D7/C7*100)</f>
        <v>74.778272734569384</v>
      </c>
      <c r="F7" s="12">
        <f>SUM(F9,F15,F22,F29,F39,F49,F59,F67,F78,F94,F103)</f>
        <v>25139</v>
      </c>
      <c r="G7" s="13">
        <f>IF(F7=0,".0",F7/C7*100)</f>
        <v>25.221727265430609</v>
      </c>
    </row>
    <row r="8" spans="1:35" s="7" customFormat="1" ht="12" customHeight="1" x14ac:dyDescent="0.2">
      <c r="C8" s="12"/>
      <c r="D8" s="12"/>
      <c r="E8" s="14"/>
      <c r="F8" s="12"/>
      <c r="G8" s="14"/>
    </row>
    <row r="9" spans="1:35" s="7" customFormat="1" ht="12" customHeight="1" x14ac:dyDescent="0.2">
      <c r="A9" s="7" t="s">
        <v>6</v>
      </c>
      <c r="C9" s="12">
        <f>SUM(C10:C14)</f>
        <v>2509</v>
      </c>
      <c r="D9" s="12">
        <f>SUM(D10:D14)</f>
        <v>1537</v>
      </c>
      <c r="E9" s="13">
        <f t="shared" ref="E9:E72" si="0">IF(D9=0,".0",D9/C9*100)</f>
        <v>61.259465922678359</v>
      </c>
      <c r="F9" s="12">
        <f>SUM(F10:F14)</f>
        <v>972</v>
      </c>
      <c r="G9" s="13">
        <f t="shared" ref="G9:G72" si="1">IF(F9=0,".0",F9/C9*100)</f>
        <v>38.740534077321641</v>
      </c>
    </row>
    <row r="10" spans="1:35" s="11" customFormat="1" ht="12" customHeight="1" x14ac:dyDescent="0.2">
      <c r="B10" s="11" t="s">
        <v>7</v>
      </c>
      <c r="C10" s="15">
        <f>SUM(D10,F10)</f>
        <v>249</v>
      </c>
      <c r="D10" s="15">
        <v>100</v>
      </c>
      <c r="E10" s="16">
        <f t="shared" si="0"/>
        <v>40.160642570281126</v>
      </c>
      <c r="F10" s="15">
        <v>149</v>
      </c>
      <c r="G10" s="16">
        <f t="shared" si="1"/>
        <v>59.839357429718874</v>
      </c>
    </row>
    <row r="11" spans="1:35" s="11" customFormat="1" ht="12" customHeight="1" x14ac:dyDescent="0.2">
      <c r="B11" s="11" t="s">
        <v>8</v>
      </c>
      <c r="C11" s="15">
        <f>SUM(D11,F11)</f>
        <v>654</v>
      </c>
      <c r="D11" s="15">
        <v>350</v>
      </c>
      <c r="E11" s="16">
        <f t="shared" si="0"/>
        <v>53.516819571865447</v>
      </c>
      <c r="F11" s="15">
        <v>304</v>
      </c>
      <c r="G11" s="16">
        <f t="shared" si="1"/>
        <v>46.48318042813456</v>
      </c>
    </row>
    <row r="12" spans="1:35" s="11" customFormat="1" ht="12" customHeight="1" x14ac:dyDescent="0.2">
      <c r="B12" s="11" t="s">
        <v>9</v>
      </c>
      <c r="C12" s="15">
        <f>SUM(D12,F12)</f>
        <v>244</v>
      </c>
      <c r="D12" s="15">
        <v>116</v>
      </c>
      <c r="E12" s="16">
        <f t="shared" si="0"/>
        <v>47.540983606557376</v>
      </c>
      <c r="F12" s="15">
        <v>128</v>
      </c>
      <c r="G12" s="16">
        <f t="shared" si="1"/>
        <v>52.459016393442624</v>
      </c>
    </row>
    <row r="13" spans="1:35" s="11" customFormat="1" ht="12" customHeight="1" x14ac:dyDescent="0.2">
      <c r="B13" s="11" t="s">
        <v>10</v>
      </c>
      <c r="C13" s="15">
        <f>SUM(D13,F13)</f>
        <v>127</v>
      </c>
      <c r="D13" s="15">
        <v>65</v>
      </c>
      <c r="E13" s="16">
        <f t="shared" si="0"/>
        <v>51.181102362204726</v>
      </c>
      <c r="F13" s="15">
        <v>62</v>
      </c>
      <c r="G13" s="16">
        <f t="shared" si="1"/>
        <v>48.818897637795274</v>
      </c>
    </row>
    <row r="14" spans="1:35" s="11" customFormat="1" ht="12" customHeight="1" x14ac:dyDescent="0.2">
      <c r="B14" s="11" t="s">
        <v>11</v>
      </c>
      <c r="C14" s="15">
        <f>SUM(D14,F14)</f>
        <v>1235</v>
      </c>
      <c r="D14" s="15">
        <v>906</v>
      </c>
      <c r="E14" s="16">
        <f t="shared" si="0"/>
        <v>73.360323886639677</v>
      </c>
      <c r="F14" s="15">
        <v>329</v>
      </c>
      <c r="G14" s="16">
        <f t="shared" si="1"/>
        <v>26.639676113360323</v>
      </c>
    </row>
    <row r="15" spans="1:35" s="7" customFormat="1" ht="12" customHeight="1" x14ac:dyDescent="0.2">
      <c r="A15" s="7" t="s">
        <v>12</v>
      </c>
      <c r="C15" s="12">
        <f>SUM(C16:C21)</f>
        <v>3553</v>
      </c>
      <c r="D15" s="12">
        <f>SUM(D16:D21)</f>
        <v>1756</v>
      </c>
      <c r="E15" s="13">
        <f t="shared" si="0"/>
        <v>49.423022797635802</v>
      </c>
      <c r="F15" s="12">
        <f>SUM(F16:F21)</f>
        <v>1797</v>
      </c>
      <c r="G15" s="13">
        <f t="shared" si="1"/>
        <v>50.576977202364205</v>
      </c>
    </row>
    <row r="16" spans="1:35" s="11" customFormat="1" ht="12" customHeight="1" x14ac:dyDescent="0.2">
      <c r="B16" s="11" t="s">
        <v>13</v>
      </c>
      <c r="C16" s="15">
        <f t="shared" ref="C16:C21" si="2">SUM(D16,F16)</f>
        <v>455</v>
      </c>
      <c r="D16" s="15">
        <v>170</v>
      </c>
      <c r="E16" s="16">
        <f t="shared" si="0"/>
        <v>37.362637362637365</v>
      </c>
      <c r="F16" s="15">
        <v>285</v>
      </c>
      <c r="G16" s="16">
        <f t="shared" si="1"/>
        <v>62.637362637362635</v>
      </c>
    </row>
    <row r="17" spans="1:7" s="11" customFormat="1" ht="12" customHeight="1" x14ac:dyDescent="0.2">
      <c r="B17" s="11" t="s">
        <v>14</v>
      </c>
      <c r="C17" s="15">
        <f t="shared" si="2"/>
        <v>402</v>
      </c>
      <c r="D17" s="15">
        <v>285</v>
      </c>
      <c r="E17" s="16">
        <f t="shared" si="0"/>
        <v>70.895522388059703</v>
      </c>
      <c r="F17" s="15">
        <v>117</v>
      </c>
      <c r="G17" s="16">
        <f t="shared" si="1"/>
        <v>29.1044776119403</v>
      </c>
    </row>
    <row r="18" spans="1:7" s="11" customFormat="1" ht="12" customHeight="1" x14ac:dyDescent="0.2">
      <c r="B18" s="11" t="s">
        <v>15</v>
      </c>
      <c r="C18" s="15">
        <f t="shared" si="2"/>
        <v>719</v>
      </c>
      <c r="D18" s="15">
        <v>340</v>
      </c>
      <c r="E18" s="16">
        <f t="shared" si="0"/>
        <v>47.287899860917939</v>
      </c>
      <c r="F18" s="15">
        <v>379</v>
      </c>
      <c r="G18" s="16">
        <f t="shared" si="1"/>
        <v>52.712100139082061</v>
      </c>
    </row>
    <row r="19" spans="1:7" s="11" customFormat="1" ht="12" customHeight="1" x14ac:dyDescent="0.2">
      <c r="B19" s="11" t="s">
        <v>16</v>
      </c>
      <c r="C19" s="15">
        <f t="shared" si="2"/>
        <v>1297</v>
      </c>
      <c r="D19" s="15">
        <v>648</v>
      </c>
      <c r="E19" s="16">
        <f t="shared" si="0"/>
        <v>49.961449498843486</v>
      </c>
      <c r="F19" s="15">
        <v>649</v>
      </c>
      <c r="G19" s="16">
        <f t="shared" si="1"/>
        <v>50.038550501156521</v>
      </c>
    </row>
    <row r="20" spans="1:7" s="11" customFormat="1" ht="12" customHeight="1" x14ac:dyDescent="0.2">
      <c r="B20" s="11" t="s">
        <v>17</v>
      </c>
      <c r="C20" s="15">
        <f t="shared" si="2"/>
        <v>483</v>
      </c>
      <c r="D20" s="15">
        <v>219</v>
      </c>
      <c r="E20" s="16">
        <f t="shared" si="0"/>
        <v>45.341614906832298</v>
      </c>
      <c r="F20" s="15">
        <v>264</v>
      </c>
      <c r="G20" s="16">
        <f t="shared" si="1"/>
        <v>54.658385093167702</v>
      </c>
    </row>
    <row r="21" spans="1:7" s="11" customFormat="1" ht="12" customHeight="1" x14ac:dyDescent="0.2">
      <c r="B21" s="11" t="s">
        <v>18</v>
      </c>
      <c r="C21" s="15">
        <f t="shared" si="2"/>
        <v>197</v>
      </c>
      <c r="D21" s="15">
        <v>94</v>
      </c>
      <c r="E21" s="16">
        <f t="shared" si="0"/>
        <v>47.715736040609137</v>
      </c>
      <c r="F21" s="15">
        <v>103</v>
      </c>
      <c r="G21" s="16">
        <f t="shared" si="1"/>
        <v>52.284263959390863</v>
      </c>
    </row>
    <row r="22" spans="1:7" s="7" customFormat="1" ht="12" customHeight="1" x14ac:dyDescent="0.2">
      <c r="A22" s="7" t="s">
        <v>19</v>
      </c>
      <c r="C22" s="12">
        <f>SUM(C23:C28)</f>
        <v>3209</v>
      </c>
      <c r="D22" s="12">
        <f>SUM(D23:D28)</f>
        <v>1749</v>
      </c>
      <c r="E22" s="13">
        <f t="shared" si="0"/>
        <v>54.502960423808048</v>
      </c>
      <c r="F22" s="12">
        <f>SUM(F23:F28)</f>
        <v>1460</v>
      </c>
      <c r="G22" s="13">
        <f t="shared" si="1"/>
        <v>45.497039576191959</v>
      </c>
    </row>
    <row r="23" spans="1:7" s="11" customFormat="1" ht="12" customHeight="1" x14ac:dyDescent="0.2">
      <c r="B23" s="11" t="s">
        <v>20</v>
      </c>
      <c r="C23" s="15">
        <f t="shared" ref="C23:C28" si="3">SUM(D23,F23)</f>
        <v>123</v>
      </c>
      <c r="D23" s="15">
        <v>93</v>
      </c>
      <c r="E23" s="16">
        <f t="shared" si="0"/>
        <v>75.609756097560975</v>
      </c>
      <c r="F23" s="15">
        <v>30</v>
      </c>
      <c r="G23" s="16">
        <f t="shared" si="1"/>
        <v>24.390243902439025</v>
      </c>
    </row>
    <row r="24" spans="1:7" s="11" customFormat="1" ht="12" customHeight="1" x14ac:dyDescent="0.2">
      <c r="B24" s="11" t="s">
        <v>21</v>
      </c>
      <c r="C24" s="15">
        <f t="shared" si="3"/>
        <v>1212</v>
      </c>
      <c r="D24" s="15">
        <v>554</v>
      </c>
      <c r="E24" s="16">
        <f t="shared" si="0"/>
        <v>45.709570957095707</v>
      </c>
      <c r="F24" s="15">
        <v>658</v>
      </c>
      <c r="G24" s="16">
        <f t="shared" si="1"/>
        <v>54.290429042904286</v>
      </c>
    </row>
    <row r="25" spans="1:7" s="11" customFormat="1" ht="12" customHeight="1" x14ac:dyDescent="0.2">
      <c r="B25" s="11" t="s">
        <v>22</v>
      </c>
      <c r="C25" s="15">
        <f t="shared" si="3"/>
        <v>807</v>
      </c>
      <c r="D25" s="15">
        <v>484</v>
      </c>
      <c r="E25" s="16">
        <f t="shared" si="0"/>
        <v>59.975216852540271</v>
      </c>
      <c r="F25" s="15">
        <v>323</v>
      </c>
      <c r="G25" s="16">
        <f t="shared" si="1"/>
        <v>40.024783147459722</v>
      </c>
    </row>
    <row r="26" spans="1:7" s="11" customFormat="1" ht="12" customHeight="1" x14ac:dyDescent="0.2">
      <c r="B26" s="11" t="s">
        <v>23</v>
      </c>
      <c r="C26" s="15">
        <f t="shared" si="3"/>
        <v>366</v>
      </c>
      <c r="D26" s="15">
        <v>247</v>
      </c>
      <c r="E26" s="16">
        <f t="shared" si="0"/>
        <v>67.486338797814199</v>
      </c>
      <c r="F26" s="15">
        <v>119</v>
      </c>
      <c r="G26" s="16">
        <f t="shared" si="1"/>
        <v>32.513661202185787</v>
      </c>
    </row>
    <row r="27" spans="1:7" s="11" customFormat="1" ht="12" customHeight="1" x14ac:dyDescent="0.2">
      <c r="B27" s="11" t="s">
        <v>24</v>
      </c>
      <c r="C27" s="15">
        <f t="shared" si="3"/>
        <v>563</v>
      </c>
      <c r="D27" s="15">
        <v>300</v>
      </c>
      <c r="E27" s="16">
        <f t="shared" si="0"/>
        <v>53.285968028419184</v>
      </c>
      <c r="F27" s="15">
        <v>263</v>
      </c>
      <c r="G27" s="16">
        <f t="shared" si="1"/>
        <v>46.714031971580816</v>
      </c>
    </row>
    <row r="28" spans="1:7" s="11" customFormat="1" ht="12" customHeight="1" x14ac:dyDescent="0.2">
      <c r="B28" s="11" t="s">
        <v>25</v>
      </c>
      <c r="C28" s="15">
        <f t="shared" si="3"/>
        <v>138</v>
      </c>
      <c r="D28" s="15">
        <v>71</v>
      </c>
      <c r="E28" s="16">
        <f t="shared" si="0"/>
        <v>51.449275362318836</v>
      </c>
      <c r="F28" s="15">
        <v>67</v>
      </c>
      <c r="G28" s="16">
        <f t="shared" si="1"/>
        <v>48.550724637681157</v>
      </c>
    </row>
    <row r="29" spans="1:7" s="7" customFormat="1" ht="12" customHeight="1" x14ac:dyDescent="0.2">
      <c r="A29" s="7" t="s">
        <v>26</v>
      </c>
      <c r="C29" s="12">
        <f>SUM(C30:C38)</f>
        <v>5690</v>
      </c>
      <c r="D29" s="12">
        <f>SUM(D30:D38)</f>
        <v>3408</v>
      </c>
      <c r="E29" s="13">
        <f t="shared" si="0"/>
        <v>59.894551845342704</v>
      </c>
      <c r="F29" s="12">
        <f>SUM(F30:F38)</f>
        <v>2282</v>
      </c>
      <c r="G29" s="13">
        <f t="shared" si="1"/>
        <v>40.105448154657289</v>
      </c>
    </row>
    <row r="30" spans="1:7" s="11" customFormat="1" ht="12" customHeight="1" x14ac:dyDescent="0.2">
      <c r="B30" s="11" t="s">
        <v>27</v>
      </c>
      <c r="C30" s="15">
        <f t="shared" ref="C30:C38" si="4">SUM(D30,F30)</f>
        <v>608</v>
      </c>
      <c r="D30" s="15">
        <v>351</v>
      </c>
      <c r="E30" s="16">
        <f t="shared" si="0"/>
        <v>57.730263157894733</v>
      </c>
      <c r="F30" s="15">
        <v>257</v>
      </c>
      <c r="G30" s="16">
        <f t="shared" si="1"/>
        <v>42.269736842105267</v>
      </c>
    </row>
    <row r="31" spans="1:7" s="11" customFormat="1" ht="12" customHeight="1" x14ac:dyDescent="0.2">
      <c r="B31" s="11" t="s">
        <v>28</v>
      </c>
      <c r="C31" s="15">
        <f t="shared" si="4"/>
        <v>1022</v>
      </c>
      <c r="D31" s="15">
        <v>696</v>
      </c>
      <c r="E31" s="16">
        <f t="shared" si="0"/>
        <v>68.101761252446181</v>
      </c>
      <c r="F31" s="15">
        <v>326</v>
      </c>
      <c r="G31" s="16">
        <f t="shared" si="1"/>
        <v>31.898238747553815</v>
      </c>
    </row>
    <row r="32" spans="1:7" s="11" customFormat="1" ht="12" customHeight="1" x14ac:dyDescent="0.2">
      <c r="B32" s="11" t="s">
        <v>29</v>
      </c>
      <c r="C32" s="15">
        <f t="shared" si="4"/>
        <v>370</v>
      </c>
      <c r="D32" s="15">
        <v>226</v>
      </c>
      <c r="E32" s="16">
        <f t="shared" si="0"/>
        <v>61.081081081081081</v>
      </c>
      <c r="F32" s="15">
        <v>144</v>
      </c>
      <c r="G32" s="16">
        <f t="shared" si="1"/>
        <v>38.918918918918919</v>
      </c>
    </row>
    <row r="33" spans="1:7" s="11" customFormat="1" ht="12" customHeight="1" x14ac:dyDescent="0.2">
      <c r="B33" s="11" t="s">
        <v>30</v>
      </c>
      <c r="C33" s="15">
        <f t="shared" si="4"/>
        <v>521</v>
      </c>
      <c r="D33" s="15">
        <v>394</v>
      </c>
      <c r="E33" s="16">
        <f t="shared" si="0"/>
        <v>75.623800383877153</v>
      </c>
      <c r="F33" s="15">
        <v>127</v>
      </c>
      <c r="G33" s="16">
        <f t="shared" si="1"/>
        <v>24.37619961612284</v>
      </c>
    </row>
    <row r="34" spans="1:7" s="11" customFormat="1" ht="12" customHeight="1" x14ac:dyDescent="0.2">
      <c r="B34" s="11" t="s">
        <v>31</v>
      </c>
      <c r="C34" s="15">
        <f t="shared" si="4"/>
        <v>750</v>
      </c>
      <c r="D34" s="15">
        <v>416</v>
      </c>
      <c r="E34" s="16">
        <f t="shared" si="0"/>
        <v>55.466666666666661</v>
      </c>
      <c r="F34" s="15">
        <v>334</v>
      </c>
      <c r="G34" s="16">
        <f t="shared" si="1"/>
        <v>44.533333333333339</v>
      </c>
    </row>
    <row r="35" spans="1:7" s="11" customFormat="1" ht="12" customHeight="1" x14ac:dyDescent="0.2">
      <c r="B35" s="11" t="s">
        <v>32</v>
      </c>
      <c r="C35" s="15">
        <f t="shared" si="4"/>
        <v>1407</v>
      </c>
      <c r="D35" s="15">
        <v>735</v>
      </c>
      <c r="E35" s="16">
        <f t="shared" si="0"/>
        <v>52.238805970149251</v>
      </c>
      <c r="F35" s="15">
        <v>672</v>
      </c>
      <c r="G35" s="16">
        <f t="shared" si="1"/>
        <v>47.761194029850742</v>
      </c>
    </row>
    <row r="36" spans="1:7" s="11" customFormat="1" ht="12" customHeight="1" x14ac:dyDescent="0.2">
      <c r="B36" s="11" t="s">
        <v>33</v>
      </c>
      <c r="C36" s="15">
        <f t="shared" si="4"/>
        <v>333</v>
      </c>
      <c r="D36" s="15">
        <v>205</v>
      </c>
      <c r="E36" s="16">
        <f t="shared" si="0"/>
        <v>61.561561561561561</v>
      </c>
      <c r="F36" s="15">
        <v>128</v>
      </c>
      <c r="G36" s="16">
        <f t="shared" si="1"/>
        <v>38.438438438438439</v>
      </c>
    </row>
    <row r="37" spans="1:7" s="11" customFormat="1" ht="12" customHeight="1" x14ac:dyDescent="0.2">
      <c r="B37" s="11" t="s">
        <v>34</v>
      </c>
      <c r="C37" s="15">
        <f t="shared" si="4"/>
        <v>316</v>
      </c>
      <c r="D37" s="15">
        <v>134</v>
      </c>
      <c r="E37" s="16">
        <f t="shared" si="0"/>
        <v>42.405063291139236</v>
      </c>
      <c r="F37" s="15">
        <v>182</v>
      </c>
      <c r="G37" s="16">
        <f t="shared" si="1"/>
        <v>57.594936708860757</v>
      </c>
    </row>
    <row r="38" spans="1:7" s="11" customFormat="1" ht="12" customHeight="1" x14ac:dyDescent="0.2">
      <c r="B38" s="11" t="s">
        <v>35</v>
      </c>
      <c r="C38" s="15">
        <f t="shared" si="4"/>
        <v>363</v>
      </c>
      <c r="D38" s="15">
        <v>251</v>
      </c>
      <c r="E38" s="16">
        <f t="shared" si="0"/>
        <v>69.146005509641867</v>
      </c>
      <c r="F38" s="15">
        <v>112</v>
      </c>
      <c r="G38" s="16">
        <f t="shared" si="1"/>
        <v>30.853994490358126</v>
      </c>
    </row>
    <row r="39" spans="1:7" s="7" customFormat="1" ht="11.25" customHeight="1" x14ac:dyDescent="0.2">
      <c r="A39" s="7" t="s">
        <v>36</v>
      </c>
      <c r="C39" s="12">
        <f>SUM(C40:C48)</f>
        <v>25628</v>
      </c>
      <c r="D39" s="12">
        <f>SUM(D40:D48)</f>
        <v>21944</v>
      </c>
      <c r="E39" s="13">
        <f t="shared" si="0"/>
        <v>85.625097549555178</v>
      </c>
      <c r="F39" s="12">
        <f>SUM(F40:F48)</f>
        <v>3684</v>
      </c>
      <c r="G39" s="13">
        <f t="shared" si="1"/>
        <v>14.374902450444827</v>
      </c>
    </row>
    <row r="40" spans="1:7" s="11" customFormat="1" ht="11.25" customHeight="1" x14ac:dyDescent="0.2">
      <c r="B40" s="11" t="s">
        <v>37</v>
      </c>
      <c r="C40" s="15">
        <f t="shared" ref="C40:C48" si="5">SUM(D40,F40)</f>
        <v>305</v>
      </c>
      <c r="D40" s="15">
        <v>202</v>
      </c>
      <c r="E40" s="16">
        <f t="shared" si="0"/>
        <v>66.229508196721312</v>
      </c>
      <c r="F40" s="15">
        <v>103</v>
      </c>
      <c r="G40" s="16">
        <f t="shared" si="1"/>
        <v>33.770491803278688</v>
      </c>
    </row>
    <row r="41" spans="1:7" s="11" customFormat="1" ht="11.25" customHeight="1" x14ac:dyDescent="0.2">
      <c r="B41" s="11" t="s">
        <v>38</v>
      </c>
      <c r="C41" s="15">
        <f t="shared" si="5"/>
        <v>137</v>
      </c>
      <c r="D41" s="15">
        <v>78</v>
      </c>
      <c r="E41" s="16">
        <f t="shared" si="0"/>
        <v>56.934306569343065</v>
      </c>
      <c r="F41" s="15">
        <v>59</v>
      </c>
      <c r="G41" s="16">
        <f t="shared" si="1"/>
        <v>43.065693430656928</v>
      </c>
    </row>
    <row r="42" spans="1:7" s="11" customFormat="1" ht="11.25" customHeight="1" x14ac:dyDescent="0.2">
      <c r="B42" s="11" t="s">
        <v>39</v>
      </c>
      <c r="C42" s="15">
        <f t="shared" si="5"/>
        <v>276</v>
      </c>
      <c r="D42" s="15">
        <v>192</v>
      </c>
      <c r="E42" s="16">
        <f t="shared" si="0"/>
        <v>69.565217391304344</v>
      </c>
      <c r="F42" s="15">
        <v>84</v>
      </c>
      <c r="G42" s="16">
        <f t="shared" si="1"/>
        <v>30.434782608695656</v>
      </c>
    </row>
    <row r="43" spans="1:7" s="11" customFormat="1" ht="11.25" customHeight="1" x14ac:dyDescent="0.2">
      <c r="B43" s="11" t="s">
        <v>40</v>
      </c>
      <c r="C43" s="15">
        <f t="shared" si="5"/>
        <v>185</v>
      </c>
      <c r="D43" s="15">
        <v>79</v>
      </c>
      <c r="E43" s="16">
        <f t="shared" si="0"/>
        <v>42.702702702702702</v>
      </c>
      <c r="F43" s="15">
        <v>106</v>
      </c>
      <c r="G43" s="16">
        <f t="shared" si="1"/>
        <v>57.297297297297298</v>
      </c>
    </row>
    <row r="44" spans="1:7" s="11" customFormat="1" ht="11.25" customHeight="1" x14ac:dyDescent="0.2">
      <c r="B44" s="11" t="s">
        <v>41</v>
      </c>
      <c r="C44" s="15">
        <f t="shared" si="5"/>
        <v>554</v>
      </c>
      <c r="D44" s="15">
        <v>382</v>
      </c>
      <c r="E44" s="16">
        <f t="shared" si="0"/>
        <v>68.953068592057761</v>
      </c>
      <c r="F44" s="15">
        <v>172</v>
      </c>
      <c r="G44" s="16">
        <f t="shared" si="1"/>
        <v>31.046931407942242</v>
      </c>
    </row>
    <row r="45" spans="1:7" s="11" customFormat="1" ht="11.25" customHeight="1" x14ac:dyDescent="0.2">
      <c r="B45" s="11" t="s">
        <v>42</v>
      </c>
      <c r="C45" s="15">
        <f t="shared" si="5"/>
        <v>992</v>
      </c>
      <c r="D45" s="15">
        <v>585</v>
      </c>
      <c r="E45" s="16">
        <f t="shared" si="0"/>
        <v>58.971774193548384</v>
      </c>
      <c r="F45" s="15">
        <v>407</v>
      </c>
      <c r="G45" s="16">
        <f t="shared" si="1"/>
        <v>41.028225806451616</v>
      </c>
    </row>
    <row r="46" spans="1:7" s="11" customFormat="1" ht="11.25" customHeight="1" x14ac:dyDescent="0.2">
      <c r="B46" s="11" t="s">
        <v>43</v>
      </c>
      <c r="C46" s="15">
        <f t="shared" si="5"/>
        <v>741</v>
      </c>
      <c r="D46" s="15">
        <v>557</v>
      </c>
      <c r="E46" s="16">
        <f t="shared" si="0"/>
        <v>75.168690958164646</v>
      </c>
      <c r="F46" s="15">
        <v>184</v>
      </c>
      <c r="G46" s="16">
        <f t="shared" si="1"/>
        <v>24.831309041835357</v>
      </c>
    </row>
    <row r="47" spans="1:7" s="11" customFormat="1" ht="11.25" customHeight="1" x14ac:dyDescent="0.2">
      <c r="B47" s="11" t="s">
        <v>44</v>
      </c>
      <c r="C47" s="15">
        <f t="shared" si="5"/>
        <v>11090</v>
      </c>
      <c r="D47" s="15">
        <v>9816</v>
      </c>
      <c r="E47" s="16">
        <f t="shared" si="0"/>
        <v>88.512173128944994</v>
      </c>
      <c r="F47" s="15">
        <v>1274</v>
      </c>
      <c r="G47" s="16">
        <f t="shared" si="1"/>
        <v>11.487826871055004</v>
      </c>
    </row>
    <row r="48" spans="1:7" s="11" customFormat="1" ht="11.25" customHeight="1" x14ac:dyDescent="0.2">
      <c r="B48" s="11" t="s">
        <v>45</v>
      </c>
      <c r="C48" s="15">
        <f t="shared" si="5"/>
        <v>11348</v>
      </c>
      <c r="D48" s="15">
        <v>10053</v>
      </c>
      <c r="E48" s="16">
        <f t="shared" si="0"/>
        <v>88.588297497356365</v>
      </c>
      <c r="F48" s="15">
        <v>1295</v>
      </c>
      <c r="G48" s="16">
        <f t="shared" si="1"/>
        <v>11.411702502643637</v>
      </c>
    </row>
    <row r="49" spans="1:7" s="7" customFormat="1" ht="11.25" customHeight="1" x14ac:dyDescent="0.2">
      <c r="A49" s="7" t="s">
        <v>46</v>
      </c>
      <c r="C49" s="12">
        <f>SUM(C50:C58)</f>
        <v>5728</v>
      </c>
      <c r="D49" s="12">
        <f>SUM(D50:D58)</f>
        <v>3548</v>
      </c>
      <c r="E49" s="13">
        <f t="shared" si="0"/>
        <v>61.9413407821229</v>
      </c>
      <c r="F49" s="12">
        <f>SUM(F50:F58)</f>
        <v>2180</v>
      </c>
      <c r="G49" s="13">
        <f t="shared" si="1"/>
        <v>38.058659217877093</v>
      </c>
    </row>
    <row r="50" spans="1:7" s="11" customFormat="1" ht="11.25" customHeight="1" x14ac:dyDescent="0.2">
      <c r="B50" s="11" t="s">
        <v>47</v>
      </c>
      <c r="C50" s="15">
        <f t="shared" ref="C50:C58" si="6">SUM(D50,F50)</f>
        <v>530</v>
      </c>
      <c r="D50" s="15">
        <v>370</v>
      </c>
      <c r="E50" s="16">
        <f t="shared" si="0"/>
        <v>69.811320754716974</v>
      </c>
      <c r="F50" s="15">
        <v>160</v>
      </c>
      <c r="G50" s="16">
        <f t="shared" si="1"/>
        <v>30.188679245283019</v>
      </c>
    </row>
    <row r="51" spans="1:7" s="11" customFormat="1" ht="11.25" customHeight="1" x14ac:dyDescent="0.2">
      <c r="B51" s="11" t="s">
        <v>48</v>
      </c>
      <c r="C51" s="15">
        <f t="shared" si="6"/>
        <v>385</v>
      </c>
      <c r="D51" s="15">
        <v>225</v>
      </c>
      <c r="E51" s="16">
        <f t="shared" si="0"/>
        <v>58.441558441558442</v>
      </c>
      <c r="F51" s="15">
        <v>160</v>
      </c>
      <c r="G51" s="16">
        <f t="shared" si="1"/>
        <v>41.558441558441558</v>
      </c>
    </row>
    <row r="52" spans="1:7" s="11" customFormat="1" ht="11.25" customHeight="1" x14ac:dyDescent="0.2">
      <c r="B52" s="11" t="s">
        <v>49</v>
      </c>
      <c r="C52" s="15">
        <f t="shared" si="6"/>
        <v>902</v>
      </c>
      <c r="D52" s="15">
        <v>463</v>
      </c>
      <c r="E52" s="16">
        <f t="shared" si="0"/>
        <v>51.330376940133036</v>
      </c>
      <c r="F52" s="15">
        <v>439</v>
      </c>
      <c r="G52" s="16">
        <f t="shared" si="1"/>
        <v>48.669623059866964</v>
      </c>
    </row>
    <row r="53" spans="1:7" s="11" customFormat="1" ht="11.25" customHeight="1" x14ac:dyDescent="0.2">
      <c r="B53" s="11" t="s">
        <v>50</v>
      </c>
      <c r="C53" s="15">
        <f t="shared" si="6"/>
        <v>389</v>
      </c>
      <c r="D53" s="15">
        <v>257</v>
      </c>
      <c r="E53" s="16">
        <f t="shared" si="0"/>
        <v>66.066838046272494</v>
      </c>
      <c r="F53" s="15">
        <v>132</v>
      </c>
      <c r="G53" s="16">
        <f t="shared" si="1"/>
        <v>33.933161953727506</v>
      </c>
    </row>
    <row r="54" spans="1:7" s="11" customFormat="1" ht="11.25" customHeight="1" x14ac:dyDescent="0.2">
      <c r="B54" s="11" t="s">
        <v>51</v>
      </c>
      <c r="C54" s="15">
        <f t="shared" si="6"/>
        <v>862</v>
      </c>
      <c r="D54" s="15">
        <v>546</v>
      </c>
      <c r="E54" s="16">
        <f t="shared" si="0"/>
        <v>63.341067285382834</v>
      </c>
      <c r="F54" s="15">
        <v>316</v>
      </c>
      <c r="G54" s="16">
        <f t="shared" si="1"/>
        <v>36.658932714617173</v>
      </c>
    </row>
    <row r="55" spans="1:7" s="11" customFormat="1" ht="11.25" customHeight="1" x14ac:dyDescent="0.2">
      <c r="B55" s="11" t="s">
        <v>52</v>
      </c>
      <c r="C55" s="15">
        <f t="shared" si="6"/>
        <v>762</v>
      </c>
      <c r="D55" s="15">
        <v>357</v>
      </c>
      <c r="E55" s="16">
        <f t="shared" si="0"/>
        <v>46.8503937007874</v>
      </c>
      <c r="F55" s="15">
        <v>405</v>
      </c>
      <c r="G55" s="16">
        <f t="shared" si="1"/>
        <v>53.149606299212607</v>
      </c>
    </row>
    <row r="56" spans="1:7" s="11" customFormat="1" ht="11.25" customHeight="1" x14ac:dyDescent="0.2">
      <c r="B56" s="11" t="s">
        <v>53</v>
      </c>
      <c r="C56" s="15">
        <f t="shared" si="6"/>
        <v>949</v>
      </c>
      <c r="D56" s="15">
        <v>743</v>
      </c>
      <c r="E56" s="16">
        <f t="shared" si="0"/>
        <v>78.292939936775554</v>
      </c>
      <c r="F56" s="15">
        <v>206</v>
      </c>
      <c r="G56" s="16">
        <f t="shared" si="1"/>
        <v>21.707060063224446</v>
      </c>
    </row>
    <row r="57" spans="1:7" s="11" customFormat="1" ht="11.25" customHeight="1" x14ac:dyDescent="0.2">
      <c r="B57" s="11" t="s">
        <v>54</v>
      </c>
      <c r="C57" s="15">
        <f t="shared" si="6"/>
        <v>304</v>
      </c>
      <c r="D57" s="15">
        <v>163</v>
      </c>
      <c r="E57" s="16">
        <f t="shared" si="0"/>
        <v>53.618421052631582</v>
      </c>
      <c r="F57" s="15">
        <v>141</v>
      </c>
      <c r="G57" s="16">
        <f t="shared" si="1"/>
        <v>46.381578947368425</v>
      </c>
    </row>
    <row r="58" spans="1:7" s="11" customFormat="1" ht="11.25" customHeight="1" x14ac:dyDescent="0.2">
      <c r="B58" s="11" t="s">
        <v>55</v>
      </c>
      <c r="C58" s="15">
        <f t="shared" si="6"/>
        <v>645</v>
      </c>
      <c r="D58" s="15">
        <v>424</v>
      </c>
      <c r="E58" s="16">
        <f t="shared" si="0"/>
        <v>65.736434108527135</v>
      </c>
      <c r="F58" s="15">
        <v>221</v>
      </c>
      <c r="G58" s="16">
        <f t="shared" si="1"/>
        <v>34.263565891472872</v>
      </c>
    </row>
    <row r="59" spans="1:7" s="7" customFormat="1" ht="11.25" customHeight="1" x14ac:dyDescent="0.2">
      <c r="A59" s="7" t="s">
        <v>56</v>
      </c>
      <c r="C59" s="12">
        <f>SUM(C60:C66)</f>
        <v>2762</v>
      </c>
      <c r="D59" s="12">
        <f>SUM(D60:D66)</f>
        <v>1672</v>
      </c>
      <c r="E59" s="13">
        <f t="shared" si="0"/>
        <v>60.53584359160029</v>
      </c>
      <c r="F59" s="12">
        <f>SUM(F60:F66)</f>
        <v>1090</v>
      </c>
      <c r="G59" s="13">
        <f t="shared" si="1"/>
        <v>39.46415640839971</v>
      </c>
    </row>
    <row r="60" spans="1:7" s="11" customFormat="1" ht="11.25" customHeight="1" x14ac:dyDescent="0.2">
      <c r="B60" s="11" t="s">
        <v>57</v>
      </c>
      <c r="C60" s="15">
        <f t="shared" ref="C60:C66" si="7">SUM(D60,F60)</f>
        <v>926</v>
      </c>
      <c r="D60" s="15">
        <v>490</v>
      </c>
      <c r="E60" s="16">
        <f t="shared" si="0"/>
        <v>52.915766738660906</v>
      </c>
      <c r="F60" s="15">
        <v>436</v>
      </c>
      <c r="G60" s="16">
        <f t="shared" si="1"/>
        <v>47.084233261339094</v>
      </c>
    </row>
    <row r="61" spans="1:7" s="11" customFormat="1" ht="11.25" customHeight="1" x14ac:dyDescent="0.2">
      <c r="B61" s="11" t="s">
        <v>58</v>
      </c>
      <c r="C61" s="15">
        <f t="shared" si="7"/>
        <v>268</v>
      </c>
      <c r="D61" s="15">
        <v>200</v>
      </c>
      <c r="E61" s="16">
        <f t="shared" si="0"/>
        <v>74.626865671641795</v>
      </c>
      <c r="F61" s="15">
        <v>68</v>
      </c>
      <c r="G61" s="16">
        <f t="shared" si="1"/>
        <v>25.373134328358208</v>
      </c>
    </row>
    <row r="62" spans="1:7" s="11" customFormat="1" ht="11.25" customHeight="1" x14ac:dyDescent="0.2">
      <c r="B62" s="11" t="s">
        <v>59</v>
      </c>
      <c r="C62" s="15">
        <f t="shared" si="7"/>
        <v>312</v>
      </c>
      <c r="D62" s="15">
        <v>191</v>
      </c>
      <c r="E62" s="16">
        <f t="shared" si="0"/>
        <v>61.217948717948723</v>
      </c>
      <c r="F62" s="15">
        <v>121</v>
      </c>
      <c r="G62" s="16">
        <f t="shared" si="1"/>
        <v>38.782051282051285</v>
      </c>
    </row>
    <row r="63" spans="1:7" s="11" customFormat="1" ht="11.25" customHeight="1" x14ac:dyDescent="0.2">
      <c r="B63" s="11" t="s">
        <v>60</v>
      </c>
      <c r="C63" s="15">
        <f t="shared" si="7"/>
        <v>348</v>
      </c>
      <c r="D63" s="15">
        <v>251</v>
      </c>
      <c r="E63" s="16">
        <f t="shared" si="0"/>
        <v>72.126436781609186</v>
      </c>
      <c r="F63" s="15">
        <v>97</v>
      </c>
      <c r="G63" s="16">
        <f t="shared" si="1"/>
        <v>27.873563218390807</v>
      </c>
    </row>
    <row r="64" spans="1:7" s="11" customFormat="1" ht="11.25" customHeight="1" x14ac:dyDescent="0.2">
      <c r="B64" s="11" t="s">
        <v>61</v>
      </c>
      <c r="C64" s="15">
        <f t="shared" si="7"/>
        <v>582</v>
      </c>
      <c r="D64" s="15">
        <v>393</v>
      </c>
      <c r="E64" s="16">
        <f t="shared" si="0"/>
        <v>67.525773195876297</v>
      </c>
      <c r="F64" s="15">
        <v>189</v>
      </c>
      <c r="G64" s="16">
        <f t="shared" si="1"/>
        <v>32.47422680412371</v>
      </c>
    </row>
    <row r="65" spans="1:7" s="11" customFormat="1" ht="11.25" customHeight="1" x14ac:dyDescent="0.2">
      <c r="B65" s="11" t="s">
        <v>62</v>
      </c>
      <c r="C65" s="15">
        <f t="shared" si="7"/>
        <v>240</v>
      </c>
      <c r="D65" s="15">
        <v>112</v>
      </c>
      <c r="E65" s="16">
        <f t="shared" si="0"/>
        <v>46.666666666666664</v>
      </c>
      <c r="F65" s="15">
        <v>128</v>
      </c>
      <c r="G65" s="16">
        <f t="shared" si="1"/>
        <v>53.333333333333336</v>
      </c>
    </row>
    <row r="66" spans="1:7" s="11" customFormat="1" ht="11.25" customHeight="1" x14ac:dyDescent="0.2">
      <c r="B66" s="11" t="s">
        <v>63</v>
      </c>
      <c r="C66" s="15">
        <f t="shared" si="7"/>
        <v>86</v>
      </c>
      <c r="D66" s="15">
        <v>35</v>
      </c>
      <c r="E66" s="16">
        <f t="shared" si="0"/>
        <v>40.697674418604649</v>
      </c>
      <c r="F66" s="15">
        <v>51</v>
      </c>
      <c r="G66" s="16">
        <f t="shared" si="1"/>
        <v>59.302325581395351</v>
      </c>
    </row>
    <row r="67" spans="1:7" s="7" customFormat="1" ht="11.25" customHeight="1" x14ac:dyDescent="0.2">
      <c r="A67" s="7" t="s">
        <v>64</v>
      </c>
      <c r="C67" s="12">
        <f>SUM(C68:C77)</f>
        <v>5993</v>
      </c>
      <c r="D67" s="12">
        <f>SUM(D68:D77)</f>
        <v>3981</v>
      </c>
      <c r="E67" s="13">
        <f t="shared" si="0"/>
        <v>66.427498748539961</v>
      </c>
      <c r="F67" s="12">
        <f>SUM(F68:F77)</f>
        <v>2012</v>
      </c>
      <c r="G67" s="13">
        <f t="shared" si="1"/>
        <v>33.572501251460032</v>
      </c>
    </row>
    <row r="68" spans="1:7" s="11" customFormat="1" ht="11.25" customHeight="1" x14ac:dyDescent="0.2">
      <c r="B68" s="11" t="s">
        <v>65</v>
      </c>
      <c r="C68" s="15">
        <f t="shared" ref="C68:C77" si="8">SUM(D68,F68)</f>
        <v>533</v>
      </c>
      <c r="D68" s="15">
        <v>262</v>
      </c>
      <c r="E68" s="16">
        <f t="shared" si="0"/>
        <v>49.155722326454033</v>
      </c>
      <c r="F68" s="15">
        <v>271</v>
      </c>
      <c r="G68" s="16">
        <f t="shared" si="1"/>
        <v>50.844277673545967</v>
      </c>
    </row>
    <row r="69" spans="1:7" s="11" customFormat="1" ht="11.25" customHeight="1" x14ac:dyDescent="0.2">
      <c r="B69" s="11" t="s">
        <v>66</v>
      </c>
      <c r="C69" s="15">
        <f t="shared" si="8"/>
        <v>277</v>
      </c>
      <c r="D69" s="15">
        <v>217</v>
      </c>
      <c r="E69" s="16">
        <f t="shared" si="0"/>
        <v>78.33935018050542</v>
      </c>
      <c r="F69" s="15">
        <v>60</v>
      </c>
      <c r="G69" s="16">
        <f t="shared" si="1"/>
        <v>21.660649819494584</v>
      </c>
    </row>
    <row r="70" spans="1:7" s="11" customFormat="1" ht="11.25" customHeight="1" x14ac:dyDescent="0.2">
      <c r="B70" s="11" t="s">
        <v>67</v>
      </c>
      <c r="C70" s="15">
        <f t="shared" si="8"/>
        <v>377</v>
      </c>
      <c r="D70" s="15">
        <v>256</v>
      </c>
      <c r="E70" s="16">
        <f t="shared" si="0"/>
        <v>67.904509283819621</v>
      </c>
      <c r="F70" s="15">
        <v>121</v>
      </c>
      <c r="G70" s="16">
        <f t="shared" si="1"/>
        <v>32.095490716180372</v>
      </c>
    </row>
    <row r="71" spans="1:7" s="11" customFormat="1" ht="11.25" customHeight="1" x14ac:dyDescent="0.2">
      <c r="B71" s="11" t="s">
        <v>68</v>
      </c>
      <c r="C71" s="15">
        <f t="shared" si="8"/>
        <v>505</v>
      </c>
      <c r="D71" s="15">
        <v>335</v>
      </c>
      <c r="E71" s="16">
        <f t="shared" si="0"/>
        <v>66.336633663366342</v>
      </c>
      <c r="F71" s="15">
        <v>170</v>
      </c>
      <c r="G71" s="16">
        <f t="shared" si="1"/>
        <v>33.663366336633665</v>
      </c>
    </row>
    <row r="72" spans="1:7" s="11" customFormat="1" ht="11.25" customHeight="1" x14ac:dyDescent="0.2">
      <c r="B72" s="11" t="s">
        <v>69</v>
      </c>
      <c r="C72" s="15">
        <f t="shared" si="8"/>
        <v>372</v>
      </c>
      <c r="D72" s="15">
        <v>207</v>
      </c>
      <c r="E72" s="16">
        <f t="shared" si="0"/>
        <v>55.645161290322577</v>
      </c>
      <c r="F72" s="15">
        <v>165</v>
      </c>
      <c r="G72" s="16">
        <f t="shared" si="1"/>
        <v>44.354838709677416</v>
      </c>
    </row>
    <row r="73" spans="1:7" s="11" customFormat="1" ht="11.25" customHeight="1" x14ac:dyDescent="0.2">
      <c r="B73" s="11" t="s">
        <v>70</v>
      </c>
      <c r="C73" s="15">
        <f t="shared" si="8"/>
        <v>1633</v>
      </c>
      <c r="D73" s="15">
        <v>1195</v>
      </c>
      <c r="E73" s="16">
        <f t="shared" ref="E73:E112" si="9">IF(D73=0,".0",D73/C73*100)</f>
        <v>73.178199632578071</v>
      </c>
      <c r="F73" s="15">
        <v>438</v>
      </c>
      <c r="G73" s="16">
        <f t="shared" ref="G73:G112" si="10">IF(F73=0,".0",F73/C73*100)</f>
        <v>26.821800367421922</v>
      </c>
    </row>
    <row r="74" spans="1:7" s="11" customFormat="1" ht="11.25" customHeight="1" x14ac:dyDescent="0.2">
      <c r="B74" s="11" t="s">
        <v>71</v>
      </c>
      <c r="C74" s="15">
        <f t="shared" si="8"/>
        <v>892</v>
      </c>
      <c r="D74" s="15">
        <v>628</v>
      </c>
      <c r="E74" s="16">
        <f t="shared" si="9"/>
        <v>70.403587443946194</v>
      </c>
      <c r="F74" s="15">
        <v>264</v>
      </c>
      <c r="G74" s="16">
        <f t="shared" si="10"/>
        <v>29.596412556053814</v>
      </c>
    </row>
    <row r="75" spans="1:7" s="11" customFormat="1" ht="11.25" customHeight="1" x14ac:dyDescent="0.2">
      <c r="B75" s="11" t="s">
        <v>72</v>
      </c>
      <c r="C75" s="15">
        <f t="shared" si="8"/>
        <v>538</v>
      </c>
      <c r="D75" s="15">
        <v>361</v>
      </c>
      <c r="E75" s="16">
        <f t="shared" si="9"/>
        <v>67.100371747211895</v>
      </c>
      <c r="F75" s="15">
        <v>177</v>
      </c>
      <c r="G75" s="16">
        <f t="shared" si="10"/>
        <v>32.899628252788105</v>
      </c>
    </row>
    <row r="76" spans="1:7" s="11" customFormat="1" ht="11.25" customHeight="1" x14ac:dyDescent="0.2">
      <c r="B76" s="11" t="s">
        <v>73</v>
      </c>
      <c r="C76" s="15">
        <f t="shared" si="8"/>
        <v>300</v>
      </c>
      <c r="D76" s="15">
        <v>183</v>
      </c>
      <c r="E76" s="16">
        <f t="shared" si="9"/>
        <v>61</v>
      </c>
      <c r="F76" s="15">
        <v>117</v>
      </c>
      <c r="G76" s="16">
        <f t="shared" si="10"/>
        <v>39</v>
      </c>
    </row>
    <row r="77" spans="1:7" s="11" customFormat="1" ht="11.25" customHeight="1" x14ac:dyDescent="0.2">
      <c r="B77" s="11" t="s">
        <v>74</v>
      </c>
      <c r="C77" s="15">
        <f t="shared" si="8"/>
        <v>566</v>
      </c>
      <c r="D77" s="15">
        <v>337</v>
      </c>
      <c r="E77" s="16">
        <f t="shared" si="9"/>
        <v>59.540636042402831</v>
      </c>
      <c r="F77" s="15">
        <v>229</v>
      </c>
      <c r="G77" s="16">
        <f t="shared" si="10"/>
        <v>40.459363957597169</v>
      </c>
    </row>
    <row r="78" spans="1:7" s="7" customFormat="1" ht="11.25" customHeight="1" x14ac:dyDescent="0.2">
      <c r="A78" s="7" t="s">
        <v>75</v>
      </c>
      <c r="C78" s="12">
        <f>SUM(C79:C93)</f>
        <v>30869</v>
      </c>
      <c r="D78" s="12">
        <f>SUM(D79:D93)</f>
        <v>25152</v>
      </c>
      <c r="E78" s="13">
        <f t="shared" si="9"/>
        <v>81.479801742848807</v>
      </c>
      <c r="F78" s="12">
        <f>SUM(F79:F93)</f>
        <v>5717</v>
      </c>
      <c r="G78" s="13">
        <f t="shared" si="10"/>
        <v>18.520198257151186</v>
      </c>
    </row>
    <row r="79" spans="1:7" s="11" customFormat="1" ht="11.25" customHeight="1" x14ac:dyDescent="0.2">
      <c r="B79" s="11" t="s">
        <v>76</v>
      </c>
      <c r="C79" s="15">
        <f t="shared" ref="C79:C93" si="11">SUM(D79,F79)</f>
        <v>169</v>
      </c>
      <c r="D79" s="15">
        <v>106</v>
      </c>
      <c r="E79" s="16">
        <f t="shared" si="9"/>
        <v>62.721893491124256</v>
      </c>
      <c r="F79" s="15">
        <v>63</v>
      </c>
      <c r="G79" s="16">
        <f t="shared" si="10"/>
        <v>37.278106508875744</v>
      </c>
    </row>
    <row r="80" spans="1:7" s="11" customFormat="1" ht="11.25" customHeight="1" x14ac:dyDescent="0.2">
      <c r="B80" s="11" t="s">
        <v>77</v>
      </c>
      <c r="C80" s="15">
        <f t="shared" si="11"/>
        <v>16349</v>
      </c>
      <c r="D80" s="15">
        <v>15154</v>
      </c>
      <c r="E80" s="16">
        <f t="shared" si="9"/>
        <v>92.690684445531829</v>
      </c>
      <c r="F80" s="15">
        <v>1195</v>
      </c>
      <c r="G80" s="16">
        <f t="shared" si="10"/>
        <v>7.3093155544681627</v>
      </c>
    </row>
    <row r="81" spans="1:7" s="11" customFormat="1" ht="11.25" customHeight="1" x14ac:dyDescent="0.2">
      <c r="B81" s="11" t="s">
        <v>78</v>
      </c>
      <c r="C81" s="15">
        <f t="shared" si="11"/>
        <v>760</v>
      </c>
      <c r="D81" s="15">
        <v>328</v>
      </c>
      <c r="E81" s="16">
        <f t="shared" si="9"/>
        <v>43.15789473684211</v>
      </c>
      <c r="F81" s="15">
        <v>432</v>
      </c>
      <c r="G81" s="16">
        <f t="shared" si="10"/>
        <v>56.84210526315789</v>
      </c>
    </row>
    <row r="82" spans="1:7" s="11" customFormat="1" ht="11.25" customHeight="1" x14ac:dyDescent="0.2">
      <c r="B82" s="11" t="s">
        <v>79</v>
      </c>
      <c r="C82" s="15">
        <f t="shared" si="11"/>
        <v>522</v>
      </c>
      <c r="D82" s="15">
        <v>345</v>
      </c>
      <c r="E82" s="16">
        <f t="shared" si="9"/>
        <v>66.091954022988503</v>
      </c>
      <c r="F82" s="15">
        <v>177</v>
      </c>
      <c r="G82" s="16">
        <f t="shared" si="10"/>
        <v>33.90804597701149</v>
      </c>
    </row>
    <row r="83" spans="1:7" s="11" customFormat="1" ht="11.25" customHeight="1" x14ac:dyDescent="0.2">
      <c r="B83" s="11" t="s">
        <v>80</v>
      </c>
      <c r="C83" s="15">
        <f t="shared" si="11"/>
        <v>1538</v>
      </c>
      <c r="D83" s="15">
        <v>753</v>
      </c>
      <c r="E83" s="16">
        <f t="shared" si="9"/>
        <v>48.959687906371911</v>
      </c>
      <c r="F83" s="15">
        <v>785</v>
      </c>
      <c r="G83" s="16">
        <f t="shared" si="10"/>
        <v>51.040312093628096</v>
      </c>
    </row>
    <row r="84" spans="1:7" s="11" customFormat="1" ht="11.25" customHeight="1" x14ac:dyDescent="0.2">
      <c r="B84" s="11" t="s">
        <v>81</v>
      </c>
      <c r="C84" s="15">
        <f t="shared" si="11"/>
        <v>8473</v>
      </c>
      <c r="D84" s="15">
        <v>6932</v>
      </c>
      <c r="E84" s="16">
        <f t="shared" si="9"/>
        <v>81.812817183996216</v>
      </c>
      <c r="F84" s="15">
        <v>1541</v>
      </c>
      <c r="G84" s="16">
        <f t="shared" si="10"/>
        <v>18.187182816003777</v>
      </c>
    </row>
    <row r="85" spans="1:7" s="11" customFormat="1" ht="11.25" customHeight="1" x14ac:dyDescent="0.2">
      <c r="B85" s="11" t="s">
        <v>82</v>
      </c>
      <c r="C85" s="15">
        <f t="shared" si="11"/>
        <v>203</v>
      </c>
      <c r="D85" s="15">
        <v>82</v>
      </c>
      <c r="E85" s="16">
        <f t="shared" si="9"/>
        <v>40.39408866995074</v>
      </c>
      <c r="F85" s="15">
        <v>121</v>
      </c>
      <c r="G85" s="16">
        <f t="shared" si="10"/>
        <v>59.605911330049267</v>
      </c>
    </row>
    <row r="86" spans="1:7" s="11" customFormat="1" ht="11.25" customHeight="1" x14ac:dyDescent="0.2">
      <c r="B86" s="11" t="s">
        <v>83</v>
      </c>
      <c r="C86" s="15">
        <f t="shared" si="11"/>
        <v>363</v>
      </c>
      <c r="D86" s="15">
        <v>244</v>
      </c>
      <c r="E86" s="16">
        <f t="shared" si="9"/>
        <v>67.217630853994493</v>
      </c>
      <c r="F86" s="15">
        <v>119</v>
      </c>
      <c r="G86" s="16">
        <f t="shared" si="10"/>
        <v>32.782369146005507</v>
      </c>
    </row>
    <row r="87" spans="1:7" s="11" customFormat="1" ht="11.25" customHeight="1" x14ac:dyDescent="0.2">
      <c r="B87" s="11" t="s">
        <v>84</v>
      </c>
      <c r="C87" s="15">
        <f t="shared" si="11"/>
        <v>343</v>
      </c>
      <c r="D87" s="15">
        <v>181</v>
      </c>
      <c r="E87" s="16">
        <f t="shared" si="9"/>
        <v>52.76967930029155</v>
      </c>
      <c r="F87" s="15">
        <v>162</v>
      </c>
      <c r="G87" s="16">
        <f t="shared" si="10"/>
        <v>47.230320699708457</v>
      </c>
    </row>
    <row r="88" spans="1:7" s="11" customFormat="1" ht="11.25" customHeight="1" x14ac:dyDescent="0.2">
      <c r="B88" s="11" t="s">
        <v>85</v>
      </c>
      <c r="C88" s="15">
        <f t="shared" si="11"/>
        <v>461</v>
      </c>
      <c r="D88" s="15">
        <v>277</v>
      </c>
      <c r="E88" s="16">
        <f t="shared" si="9"/>
        <v>60.086767895878523</v>
      </c>
      <c r="F88" s="15">
        <v>184</v>
      </c>
      <c r="G88" s="16">
        <f t="shared" si="10"/>
        <v>39.913232104121477</v>
      </c>
    </row>
    <row r="89" spans="1:7" s="11" customFormat="1" ht="11.25" customHeight="1" x14ac:dyDescent="0.2">
      <c r="B89" s="11" t="s">
        <v>86</v>
      </c>
      <c r="C89" s="15">
        <f t="shared" si="11"/>
        <v>519</v>
      </c>
      <c r="D89" s="15">
        <v>258</v>
      </c>
      <c r="E89" s="16">
        <f t="shared" si="9"/>
        <v>49.710982658959537</v>
      </c>
      <c r="F89" s="15">
        <v>261</v>
      </c>
      <c r="G89" s="16">
        <f t="shared" si="10"/>
        <v>50.289017341040463</v>
      </c>
    </row>
    <row r="90" spans="1:7" s="11" customFormat="1" ht="11.25" customHeight="1" x14ac:dyDescent="0.2">
      <c r="B90" s="11" t="s">
        <v>87</v>
      </c>
      <c r="C90" s="15">
        <f t="shared" si="11"/>
        <v>395</v>
      </c>
      <c r="D90" s="15">
        <v>238</v>
      </c>
      <c r="E90" s="16">
        <f t="shared" si="9"/>
        <v>60.253164556962027</v>
      </c>
      <c r="F90" s="15">
        <v>157</v>
      </c>
      <c r="G90" s="16">
        <f t="shared" si="10"/>
        <v>39.746835443037973</v>
      </c>
    </row>
    <row r="91" spans="1:7" s="11" customFormat="1" ht="11.25" customHeight="1" x14ac:dyDescent="0.2">
      <c r="B91" s="11" t="s">
        <v>88</v>
      </c>
      <c r="C91" s="15">
        <f t="shared" si="11"/>
        <v>704</v>
      </c>
      <c r="D91" s="15">
        <v>238</v>
      </c>
      <c r="E91" s="16">
        <f t="shared" si="9"/>
        <v>33.80681818181818</v>
      </c>
      <c r="F91" s="15">
        <v>466</v>
      </c>
      <c r="G91" s="16">
        <f t="shared" si="10"/>
        <v>66.193181818181827</v>
      </c>
    </row>
    <row r="92" spans="1:7" s="11" customFormat="1" ht="11.25" customHeight="1" x14ac:dyDescent="0.2">
      <c r="B92" s="11" t="s">
        <v>89</v>
      </c>
      <c r="C92" s="15">
        <f t="shared" si="11"/>
        <v>56</v>
      </c>
      <c r="D92" s="15">
        <v>11</v>
      </c>
      <c r="E92" s="16">
        <f t="shared" si="9"/>
        <v>19.642857142857142</v>
      </c>
      <c r="F92" s="15">
        <v>45</v>
      </c>
      <c r="G92" s="16">
        <f t="shared" si="10"/>
        <v>80.357142857142861</v>
      </c>
    </row>
    <row r="93" spans="1:7" s="11" customFormat="1" ht="11.25" customHeight="1" x14ac:dyDescent="0.2">
      <c r="B93" s="11" t="s">
        <v>90</v>
      </c>
      <c r="C93" s="15">
        <f t="shared" si="11"/>
        <v>14</v>
      </c>
      <c r="D93" s="15">
        <v>5</v>
      </c>
      <c r="E93" s="16">
        <f t="shared" si="9"/>
        <v>35.714285714285715</v>
      </c>
      <c r="F93" s="15">
        <v>9</v>
      </c>
      <c r="G93" s="16">
        <f t="shared" si="10"/>
        <v>64.285714285714292</v>
      </c>
    </row>
    <row r="94" spans="1:7" s="7" customFormat="1" ht="11.25" customHeight="1" x14ac:dyDescent="0.2">
      <c r="A94" s="7" t="s">
        <v>91</v>
      </c>
      <c r="C94" s="12">
        <f>SUM(C95:C102)</f>
        <v>7452</v>
      </c>
      <c r="D94" s="12">
        <f>SUM(D95:D102)</f>
        <v>5827</v>
      </c>
      <c r="E94" s="13">
        <f t="shared" si="9"/>
        <v>78.193773483628561</v>
      </c>
      <c r="F94" s="12">
        <f>SUM(F95:F102)</f>
        <v>1625</v>
      </c>
      <c r="G94" s="13">
        <f t="shared" si="10"/>
        <v>21.806226516371442</v>
      </c>
    </row>
    <row r="95" spans="1:7" s="11" customFormat="1" ht="11.25" customHeight="1" x14ac:dyDescent="0.2">
      <c r="B95" s="11" t="s">
        <v>92</v>
      </c>
      <c r="C95" s="15">
        <f t="shared" ref="C95:C102" si="12">SUM(D95,F95)</f>
        <v>564</v>
      </c>
      <c r="D95" s="15">
        <v>348</v>
      </c>
      <c r="E95" s="16">
        <f t="shared" si="9"/>
        <v>61.702127659574465</v>
      </c>
      <c r="F95" s="15">
        <v>216</v>
      </c>
      <c r="G95" s="16">
        <f t="shared" si="10"/>
        <v>38.297872340425535</v>
      </c>
    </row>
    <row r="96" spans="1:7" s="11" customFormat="1" ht="11.25" customHeight="1" x14ac:dyDescent="0.2">
      <c r="B96" s="11" t="s">
        <v>93</v>
      </c>
      <c r="C96" s="15">
        <f t="shared" si="12"/>
        <v>462</v>
      </c>
      <c r="D96" s="15">
        <v>277</v>
      </c>
      <c r="E96" s="16">
        <f t="shared" si="9"/>
        <v>59.95670995670995</v>
      </c>
      <c r="F96" s="15">
        <v>185</v>
      </c>
      <c r="G96" s="16">
        <f t="shared" si="10"/>
        <v>40.043290043290042</v>
      </c>
    </row>
    <row r="97" spans="1:7" s="11" customFormat="1" ht="11.25" customHeight="1" x14ac:dyDescent="0.2">
      <c r="B97" s="11" t="s">
        <v>94</v>
      </c>
      <c r="C97" s="15">
        <f t="shared" si="12"/>
        <v>4657</v>
      </c>
      <c r="D97" s="15">
        <v>4112</v>
      </c>
      <c r="E97" s="16">
        <f t="shared" si="9"/>
        <v>88.297187030277001</v>
      </c>
      <c r="F97" s="15">
        <v>545</v>
      </c>
      <c r="G97" s="16">
        <f t="shared" si="10"/>
        <v>11.702812969722999</v>
      </c>
    </row>
    <row r="98" spans="1:7" s="11" customFormat="1" ht="11.25" customHeight="1" x14ac:dyDescent="0.2">
      <c r="B98" s="11" t="s">
        <v>95</v>
      </c>
      <c r="C98" s="15">
        <f t="shared" si="12"/>
        <v>314</v>
      </c>
      <c r="D98" s="15">
        <v>177</v>
      </c>
      <c r="E98" s="16">
        <f t="shared" si="9"/>
        <v>56.369426751592357</v>
      </c>
      <c r="F98" s="15">
        <v>137</v>
      </c>
      <c r="G98" s="16">
        <f t="shared" si="10"/>
        <v>43.630573248407643</v>
      </c>
    </row>
    <row r="99" spans="1:7" s="11" customFormat="1" ht="11.25" customHeight="1" x14ac:dyDescent="0.2">
      <c r="B99" s="11" t="s">
        <v>96</v>
      </c>
      <c r="C99" s="15">
        <f t="shared" si="12"/>
        <v>120</v>
      </c>
      <c r="D99" s="15">
        <v>88</v>
      </c>
      <c r="E99" s="16">
        <f t="shared" si="9"/>
        <v>73.333333333333329</v>
      </c>
      <c r="F99" s="15">
        <v>32</v>
      </c>
      <c r="G99" s="16">
        <f t="shared" si="10"/>
        <v>26.666666666666668</v>
      </c>
    </row>
    <row r="100" spans="1:7" s="11" customFormat="1" ht="11.25" customHeight="1" x14ac:dyDescent="0.2">
      <c r="B100" s="11" t="s">
        <v>97</v>
      </c>
      <c r="C100" s="15">
        <f t="shared" si="12"/>
        <v>594</v>
      </c>
      <c r="D100" s="15">
        <v>299</v>
      </c>
      <c r="E100" s="16">
        <f t="shared" si="9"/>
        <v>50.336700336700332</v>
      </c>
      <c r="F100" s="15">
        <v>295</v>
      </c>
      <c r="G100" s="16">
        <f t="shared" si="10"/>
        <v>49.663299663299668</v>
      </c>
    </row>
    <row r="101" spans="1:7" s="11" customFormat="1" ht="11.25" customHeight="1" x14ac:dyDescent="0.2">
      <c r="B101" s="11" t="s">
        <v>98</v>
      </c>
      <c r="C101" s="15">
        <f t="shared" si="12"/>
        <v>549</v>
      </c>
      <c r="D101" s="15">
        <v>404</v>
      </c>
      <c r="E101" s="16">
        <f t="shared" si="9"/>
        <v>73.588342440801455</v>
      </c>
      <c r="F101" s="15">
        <v>145</v>
      </c>
      <c r="G101" s="16">
        <f t="shared" si="10"/>
        <v>26.411657559198542</v>
      </c>
    </row>
    <row r="102" spans="1:7" s="11" customFormat="1" ht="11.25" customHeight="1" x14ac:dyDescent="0.2">
      <c r="B102" s="11" t="s">
        <v>99</v>
      </c>
      <c r="C102" s="15">
        <f t="shared" si="12"/>
        <v>192</v>
      </c>
      <c r="D102" s="15">
        <v>122</v>
      </c>
      <c r="E102" s="16">
        <f t="shared" si="9"/>
        <v>63.541666666666664</v>
      </c>
      <c r="F102" s="15">
        <v>70</v>
      </c>
      <c r="G102" s="16">
        <f t="shared" si="10"/>
        <v>36.458333333333329</v>
      </c>
    </row>
    <row r="103" spans="1:7" s="7" customFormat="1" ht="11.25" customHeight="1" x14ac:dyDescent="0.2">
      <c r="A103" s="7" t="s">
        <v>100</v>
      </c>
      <c r="C103" s="12">
        <f>SUM(C104:C112)</f>
        <v>6279</v>
      </c>
      <c r="D103" s="12">
        <f>SUM(D104:D112)</f>
        <v>3959</v>
      </c>
      <c r="E103" s="13">
        <f t="shared" si="9"/>
        <v>63.051441312310871</v>
      </c>
      <c r="F103" s="12">
        <f>SUM(F104:F112)</f>
        <v>2320</v>
      </c>
      <c r="G103" s="13">
        <f t="shared" si="10"/>
        <v>36.948558687689122</v>
      </c>
    </row>
    <row r="104" spans="1:7" s="11" customFormat="1" ht="11.25" customHeight="1" x14ac:dyDescent="0.2">
      <c r="B104" s="11" t="s">
        <v>101</v>
      </c>
      <c r="C104" s="15">
        <f t="shared" ref="C104:C112" si="13">SUM(D104,F104)</f>
        <v>403</v>
      </c>
      <c r="D104" s="15">
        <v>211</v>
      </c>
      <c r="E104" s="16">
        <f t="shared" si="9"/>
        <v>52.357320099255574</v>
      </c>
      <c r="F104" s="15">
        <v>192</v>
      </c>
      <c r="G104" s="16">
        <f t="shared" si="10"/>
        <v>47.642679900744419</v>
      </c>
    </row>
    <row r="105" spans="1:7" s="11" customFormat="1" ht="11.25" customHeight="1" x14ac:dyDescent="0.2">
      <c r="B105" s="11" t="s">
        <v>102</v>
      </c>
      <c r="C105" s="15">
        <f t="shared" si="13"/>
        <v>108</v>
      </c>
      <c r="D105" s="15">
        <v>55</v>
      </c>
      <c r="E105" s="16">
        <f t="shared" si="9"/>
        <v>50.925925925925931</v>
      </c>
      <c r="F105" s="15">
        <v>53</v>
      </c>
      <c r="G105" s="16">
        <f t="shared" si="10"/>
        <v>49.074074074074076</v>
      </c>
    </row>
    <row r="106" spans="1:7" s="11" customFormat="1" ht="11.25" customHeight="1" x14ac:dyDescent="0.2">
      <c r="B106" s="11" t="s">
        <v>103</v>
      </c>
      <c r="C106" s="15">
        <f t="shared" si="13"/>
        <v>279</v>
      </c>
      <c r="D106" s="15">
        <v>144</v>
      </c>
      <c r="E106" s="16">
        <f t="shared" si="9"/>
        <v>51.612903225806448</v>
      </c>
      <c r="F106" s="15">
        <v>135</v>
      </c>
      <c r="G106" s="16">
        <f t="shared" si="10"/>
        <v>48.387096774193552</v>
      </c>
    </row>
    <row r="107" spans="1:7" s="11" customFormat="1" ht="11.25" customHeight="1" x14ac:dyDescent="0.2">
      <c r="B107" s="11" t="s">
        <v>104</v>
      </c>
      <c r="C107" s="15">
        <f t="shared" si="13"/>
        <v>436</v>
      </c>
      <c r="D107" s="15">
        <v>249</v>
      </c>
      <c r="E107" s="16">
        <f t="shared" si="9"/>
        <v>57.110091743119263</v>
      </c>
      <c r="F107" s="15">
        <v>187</v>
      </c>
      <c r="G107" s="16">
        <f t="shared" si="10"/>
        <v>42.88990825688073</v>
      </c>
    </row>
    <row r="108" spans="1:7" s="11" customFormat="1" ht="11.25" customHeight="1" x14ac:dyDescent="0.2">
      <c r="B108" s="11" t="s">
        <v>105</v>
      </c>
      <c r="C108" s="15">
        <f t="shared" si="13"/>
        <v>1574</v>
      </c>
      <c r="D108" s="15">
        <v>1079</v>
      </c>
      <c r="E108" s="16">
        <f t="shared" si="9"/>
        <v>68.551461245235075</v>
      </c>
      <c r="F108" s="15">
        <v>495</v>
      </c>
      <c r="G108" s="16">
        <f t="shared" si="10"/>
        <v>31.448538754764932</v>
      </c>
    </row>
    <row r="109" spans="1:7" s="11" customFormat="1" ht="11.25" customHeight="1" x14ac:dyDescent="0.2">
      <c r="B109" s="11" t="s">
        <v>106</v>
      </c>
      <c r="C109" s="15">
        <f t="shared" si="13"/>
        <v>2013</v>
      </c>
      <c r="D109" s="15">
        <v>1329</v>
      </c>
      <c r="E109" s="16">
        <f t="shared" si="9"/>
        <v>66.020864381520113</v>
      </c>
      <c r="F109" s="15">
        <v>684</v>
      </c>
      <c r="G109" s="16">
        <f t="shared" si="10"/>
        <v>33.97913561847988</v>
      </c>
    </row>
    <row r="110" spans="1:7" s="11" customFormat="1" ht="11.25" customHeight="1" x14ac:dyDescent="0.2">
      <c r="B110" s="11" t="s">
        <v>107</v>
      </c>
      <c r="C110" s="15">
        <f t="shared" si="13"/>
        <v>609</v>
      </c>
      <c r="D110" s="15">
        <v>321</v>
      </c>
      <c r="E110" s="16">
        <f t="shared" si="9"/>
        <v>52.709359605911331</v>
      </c>
      <c r="F110" s="15">
        <v>288</v>
      </c>
      <c r="G110" s="16">
        <f t="shared" si="10"/>
        <v>47.290640394088669</v>
      </c>
    </row>
    <row r="111" spans="1:7" s="11" customFormat="1" ht="11.25" customHeight="1" x14ac:dyDescent="0.2">
      <c r="B111" s="11" t="s">
        <v>108</v>
      </c>
      <c r="C111" s="15">
        <f t="shared" si="13"/>
        <v>361</v>
      </c>
      <c r="D111" s="15">
        <v>195</v>
      </c>
      <c r="E111" s="16">
        <f t="shared" si="9"/>
        <v>54.016620498614955</v>
      </c>
      <c r="F111" s="15">
        <v>166</v>
      </c>
      <c r="G111" s="16">
        <f t="shared" si="10"/>
        <v>45.983379501385038</v>
      </c>
    </row>
    <row r="112" spans="1:7" s="11" customFormat="1" ht="11.25" customHeight="1" x14ac:dyDescent="0.2">
      <c r="B112" s="11" t="s">
        <v>109</v>
      </c>
      <c r="C112" s="15">
        <f t="shared" si="13"/>
        <v>496</v>
      </c>
      <c r="D112" s="15">
        <v>376</v>
      </c>
      <c r="E112" s="16">
        <f t="shared" si="9"/>
        <v>75.806451612903231</v>
      </c>
      <c r="F112" s="15">
        <v>120</v>
      </c>
      <c r="G112" s="16">
        <f t="shared" si="10"/>
        <v>24.193548387096776</v>
      </c>
    </row>
    <row r="113" spans="1:7" s="11" customFormat="1" ht="11.25" customHeight="1" x14ac:dyDescent="0.2">
      <c r="A113" s="17"/>
      <c r="B113" s="17"/>
      <c r="C113" s="17"/>
      <c r="D113" s="17"/>
      <c r="E113" s="17"/>
      <c r="F113" s="17"/>
      <c r="G113" s="17"/>
    </row>
    <row r="114" spans="1:7" s="11" customFormat="1" ht="11.25" x14ac:dyDescent="0.2">
      <c r="A114" s="22" t="s">
        <v>110</v>
      </c>
      <c r="B114" s="22"/>
      <c r="C114" s="22"/>
      <c r="D114" s="22"/>
      <c r="E114" s="22"/>
      <c r="F114" s="22"/>
      <c r="G114" s="22"/>
    </row>
    <row r="115" spans="1:7" s="11" customFormat="1" ht="11.25" x14ac:dyDescent="0.2">
      <c r="A115" s="3" t="s">
        <v>111</v>
      </c>
      <c r="B115" s="3"/>
      <c r="C115" s="3"/>
      <c r="D115" s="3"/>
      <c r="E115" s="3"/>
      <c r="F115" s="3"/>
      <c r="G115" s="3"/>
    </row>
    <row r="116" spans="1:7" s="11" customFormat="1" ht="36.75" customHeight="1" x14ac:dyDescent="0.2">
      <c r="A116" s="31" t="s">
        <v>112</v>
      </c>
      <c r="B116" s="31"/>
      <c r="C116" s="31"/>
      <c r="D116" s="31"/>
      <c r="E116" s="31"/>
      <c r="F116" s="31"/>
      <c r="G116" s="31"/>
    </row>
    <row r="117" spans="1:7" s="11" customFormat="1" ht="11.25" x14ac:dyDescent="0.2">
      <c r="A117" s="26" t="s">
        <v>113</v>
      </c>
      <c r="B117" s="26"/>
      <c r="C117" s="26"/>
      <c r="D117" s="26"/>
      <c r="E117" s="26"/>
      <c r="F117" s="26"/>
      <c r="G117" s="26"/>
    </row>
    <row r="118" spans="1:7" s="11" customFormat="1" ht="11.25" x14ac:dyDescent="0.2">
      <c r="A118" s="26" t="s">
        <v>114</v>
      </c>
      <c r="B118" s="26"/>
      <c r="C118" s="26"/>
      <c r="D118" s="26"/>
      <c r="E118" s="26"/>
      <c r="F118" s="26"/>
      <c r="G118" s="26"/>
    </row>
    <row r="119" spans="1:7" s="11" customFormat="1" ht="11.25" x14ac:dyDescent="0.2"/>
  </sheetData>
  <mergeCells count="11">
    <mergeCell ref="A118:G118"/>
    <mergeCell ref="D4:E4"/>
    <mergeCell ref="F4:G4"/>
    <mergeCell ref="A117:G117"/>
    <mergeCell ref="A116:G116"/>
    <mergeCell ref="A1:G1"/>
    <mergeCell ref="A2:G2"/>
    <mergeCell ref="A3:G3"/>
    <mergeCell ref="A114:G114"/>
    <mergeCell ref="A5:B5"/>
    <mergeCell ref="A7:B7"/>
  </mergeCells>
  <phoneticPr fontId="2" type="noConversion"/>
  <pageMargins left="0.7" right="0.7" top="0.56999999999999995" bottom="0.38" header="0.3" footer="0.3"/>
  <pageSetup fitToHeight="0" orientation="landscape" r:id="rId1"/>
  <headerFooter alignWithMargins="0"/>
  <rowBreaks count="3" manualBreakCount="3">
    <brk id="38" max="6" man="1"/>
    <brk id="66" max="6" man="1"/>
    <brk id="102" max="6" man="1"/>
  </rowBreaks>
  <ignoredErrors>
    <ignoredError sqref="E7 E9 E15 C15 C22 E22 C29 E29 C39 E39 C49 E49 C59 E59 E67 C67 C78 E78 E94 C94 C103 E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</vt:lpstr>
      <vt:lpstr>'Table H-14'!Print_Area</vt:lpstr>
      <vt:lpstr>'Table H-14'!Print_Titles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2020-01-15T14:03:02Z</cp:lastPrinted>
  <dcterms:created xsi:type="dcterms:W3CDTF">2005-10-17T17:44:27Z</dcterms:created>
  <dcterms:modified xsi:type="dcterms:W3CDTF">2020-01-15T14:03:31Z</dcterms:modified>
</cp:coreProperties>
</file>